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31/Guide et formulaires/"/>
    </mc:Choice>
  </mc:AlternateContent>
  <xr:revisionPtr revIDLastSave="2411" documentId="8_{38147AD7-FE20-4663-8983-55606ACF2CBD}" xr6:coauthVersionLast="47" xr6:coauthVersionMax="47" xr10:uidLastSave="{EE64E988-14B2-4D45-B58F-179EBFEB455E}"/>
  <bookViews>
    <workbookView xWindow="-120" yWindow="-120" windowWidth="29040" windowHeight="15720"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GE'!$B$38</definedName>
    <definedName name="_ftnref1" localSheetId="0">'Volet PME'!$B$27</definedName>
    <definedName name="_ftnref2" localSheetId="1">'Volet GE'!$C$50</definedName>
    <definedName name="_ftnref2" localSheetId="0">'Volet PME'!$C$39</definedName>
    <definedName name="_ftnref3" localSheetId="1">'Volet GE'!$B$51</definedName>
    <definedName name="_ftnref3" localSheetId="0">'Volet PME'!$B$40</definedName>
    <definedName name="_ftnref4" localSheetId="1">'Volet GE'!$C$65</definedName>
    <definedName name="_ftnref4" localSheetId="0">'Volet PME'!$C$46</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1" l="1"/>
  <c r="D94" i="1"/>
  <c r="G12" i="3"/>
  <c r="G13" i="3"/>
  <c r="D112" i="3" s="1"/>
  <c r="G14" i="3"/>
  <c r="G15" i="3"/>
  <c r="G16" i="3"/>
  <c r="G17" i="3"/>
  <c r="D116" i="3" s="1"/>
  <c r="G18" i="3"/>
  <c r="G19" i="3"/>
  <c r="D118" i="3" s="1"/>
  <c r="G20" i="3"/>
  <c r="D113" i="3"/>
  <c r="D114" i="3"/>
  <c r="D115" i="3"/>
  <c r="D117" i="3"/>
  <c r="D119" i="3"/>
  <c r="C111" i="3"/>
  <c r="C112" i="3"/>
  <c r="C113" i="3"/>
  <c r="C114" i="3"/>
  <c r="C115" i="3"/>
  <c r="C116" i="3"/>
  <c r="C117" i="3"/>
  <c r="C118" i="3"/>
  <c r="C119" i="3"/>
  <c r="C110" i="3"/>
  <c r="C99" i="1"/>
  <c r="C98" i="1"/>
  <c r="C97" i="1"/>
  <c r="C96" i="1"/>
  <c r="C95" i="1"/>
  <c r="C91" i="1"/>
  <c r="C92" i="1"/>
  <c r="C93" i="1"/>
  <c r="C94" i="1"/>
  <c r="C90" i="1"/>
  <c r="D27" i="1" l="1"/>
  <c r="D22" i="1"/>
  <c r="K22" i="1"/>
  <c r="J22" i="1"/>
  <c r="E22" i="1"/>
  <c r="F22" i="1"/>
  <c r="G72" i="1"/>
  <c r="C26" i="3"/>
  <c r="C27" i="3"/>
  <c r="C28" i="3"/>
  <c r="C29" i="3"/>
  <c r="C30" i="3"/>
  <c r="C31" i="3"/>
  <c r="C32" i="3"/>
  <c r="C33" i="3"/>
  <c r="C34" i="3"/>
  <c r="C25" i="3"/>
  <c r="L72" i="1"/>
  <c r="L70" i="1"/>
  <c r="J83" i="1" s="1"/>
  <c r="L51" i="1"/>
  <c r="L50" i="1"/>
  <c r="L49" i="1"/>
  <c r="L48" i="1"/>
  <c r="L47" i="1"/>
  <c r="L46" i="1"/>
  <c r="L45" i="1"/>
  <c r="L43" i="1"/>
  <c r="L42" i="1"/>
  <c r="L41" i="1"/>
  <c r="L39" i="1"/>
  <c r="L38" i="1"/>
  <c r="L36" i="1"/>
  <c r="L35" i="1"/>
  <c r="L33" i="1"/>
  <c r="L32" i="1"/>
  <c r="L30" i="1"/>
  <c r="L29" i="1"/>
  <c r="L28" i="1"/>
  <c r="L21" i="1"/>
  <c r="L20" i="1"/>
  <c r="L19" i="1"/>
  <c r="L18" i="1"/>
  <c r="L17" i="1"/>
  <c r="L15" i="1"/>
  <c r="L14" i="1"/>
  <c r="L13" i="1"/>
  <c r="L12" i="1"/>
  <c r="L11" i="1"/>
  <c r="K44" i="1"/>
  <c r="J44" i="1"/>
  <c r="K40" i="1"/>
  <c r="J40" i="1"/>
  <c r="K37" i="1"/>
  <c r="J37" i="1"/>
  <c r="K34" i="1"/>
  <c r="J34" i="1"/>
  <c r="K31" i="1"/>
  <c r="J31" i="1"/>
  <c r="K27" i="1"/>
  <c r="J27" i="1"/>
  <c r="K16" i="1"/>
  <c r="J16" i="1"/>
  <c r="L91" i="3"/>
  <c r="L89" i="3"/>
  <c r="J103" i="3" s="1"/>
  <c r="L68" i="3"/>
  <c r="L67" i="3"/>
  <c r="L66" i="3"/>
  <c r="L65" i="3"/>
  <c r="L64" i="3"/>
  <c r="L62" i="3"/>
  <c r="L61" i="3"/>
  <c r="L60" i="3"/>
  <c r="L59" i="3"/>
  <c r="L58" i="3"/>
  <c r="L57" i="3"/>
  <c r="L56" i="3"/>
  <c r="L54" i="3"/>
  <c r="L53" i="3"/>
  <c r="L52" i="3"/>
  <c r="L50" i="3"/>
  <c r="L49" i="3"/>
  <c r="L47" i="3"/>
  <c r="L46" i="3"/>
  <c r="L44" i="3"/>
  <c r="L43" i="3"/>
  <c r="L41" i="3"/>
  <c r="L40" i="3"/>
  <c r="L39" i="3"/>
  <c r="L34" i="3"/>
  <c r="L33" i="3"/>
  <c r="L32" i="3"/>
  <c r="L31" i="3"/>
  <c r="L30" i="3"/>
  <c r="L29" i="3"/>
  <c r="L28" i="3"/>
  <c r="L27" i="3"/>
  <c r="L26" i="3"/>
  <c r="L25" i="3"/>
  <c r="L20" i="3"/>
  <c r="L19" i="3"/>
  <c r="L18" i="3"/>
  <c r="L17" i="3"/>
  <c r="L16" i="3"/>
  <c r="L15" i="3"/>
  <c r="L14" i="3"/>
  <c r="L13" i="3"/>
  <c r="L12" i="3"/>
  <c r="L11" i="3"/>
  <c r="K63" i="3"/>
  <c r="J63" i="3"/>
  <c r="K55" i="3"/>
  <c r="J55" i="3"/>
  <c r="K51" i="3"/>
  <c r="J51" i="3"/>
  <c r="K48" i="3"/>
  <c r="J48" i="3"/>
  <c r="K45" i="3"/>
  <c r="J45" i="3"/>
  <c r="K42" i="3"/>
  <c r="J42" i="3"/>
  <c r="K38" i="3"/>
  <c r="J38" i="3"/>
  <c r="K35" i="3"/>
  <c r="K86" i="3" s="1"/>
  <c r="J35" i="3"/>
  <c r="J86" i="3" s="1"/>
  <c r="K21" i="3"/>
  <c r="K85" i="3" s="1"/>
  <c r="J21" i="3"/>
  <c r="J85" i="3" s="1"/>
  <c r="D63" i="3"/>
  <c r="D55" i="3"/>
  <c r="G56" i="3"/>
  <c r="G58" i="3"/>
  <c r="G59" i="3"/>
  <c r="D35" i="3"/>
  <c r="D21" i="3"/>
  <c r="E51" i="3"/>
  <c r="F51" i="3"/>
  <c r="D51" i="3"/>
  <c r="E48" i="3"/>
  <c r="F48" i="3"/>
  <c r="D48" i="3"/>
  <c r="E45" i="3"/>
  <c r="F45" i="3"/>
  <c r="D45" i="3"/>
  <c r="E42" i="3"/>
  <c r="F42" i="3"/>
  <c r="D42" i="3"/>
  <c r="E38" i="3"/>
  <c r="F38" i="3"/>
  <c r="D38" i="3"/>
  <c r="E40" i="1"/>
  <c r="F40" i="1"/>
  <c r="D40" i="1"/>
  <c r="E37" i="1"/>
  <c r="F37" i="1"/>
  <c r="D37" i="1"/>
  <c r="E34" i="1"/>
  <c r="F34" i="1"/>
  <c r="D34" i="1"/>
  <c r="E31" i="1"/>
  <c r="F31" i="1"/>
  <c r="D31" i="1"/>
  <c r="E27" i="1"/>
  <c r="F27" i="1"/>
  <c r="D44" i="1"/>
  <c r="G46" i="1"/>
  <c r="G47" i="1"/>
  <c r="G48" i="1"/>
  <c r="G49" i="1"/>
  <c r="G50" i="1"/>
  <c r="G51" i="1"/>
  <c r="E63" i="3"/>
  <c r="F63" i="3"/>
  <c r="E44" i="1"/>
  <c r="F44" i="1"/>
  <c r="D16" i="1"/>
  <c r="E16" i="1"/>
  <c r="F16" i="1"/>
  <c r="G11" i="1"/>
  <c r="D90" i="1" s="1"/>
  <c r="G26" i="3"/>
  <c r="G11" i="3"/>
  <c r="D110" i="3" s="1"/>
  <c r="G91" i="3"/>
  <c r="G27" i="1" l="1"/>
  <c r="K23" i="1"/>
  <c r="F23" i="1"/>
  <c r="E23" i="1"/>
  <c r="D23" i="1"/>
  <c r="D67" i="1" s="1"/>
  <c r="D66" i="1" s="1"/>
  <c r="L45" i="3"/>
  <c r="L55" i="3"/>
  <c r="J23" i="1"/>
  <c r="J67" i="1" s="1"/>
  <c r="L22" i="1"/>
  <c r="L34" i="1"/>
  <c r="K67" i="1"/>
  <c r="L27" i="1"/>
  <c r="L40" i="1"/>
  <c r="L31" i="1"/>
  <c r="L44" i="1"/>
  <c r="L37" i="1"/>
  <c r="L16" i="1"/>
  <c r="L48" i="3"/>
  <c r="L38" i="3"/>
  <c r="L51" i="3"/>
  <c r="J52" i="1"/>
  <c r="D52" i="1"/>
  <c r="K52" i="1"/>
  <c r="K66" i="1"/>
  <c r="L85" i="3"/>
  <c r="L63" i="3" s="1"/>
  <c r="L42" i="3"/>
  <c r="L21" i="3"/>
  <c r="M11" i="3" s="1"/>
  <c r="M21" i="3" s="1"/>
  <c r="K69" i="3"/>
  <c r="L35" i="3"/>
  <c r="M32" i="3" s="1"/>
  <c r="J69" i="3"/>
  <c r="L86" i="3" l="1"/>
  <c r="M18" i="3"/>
  <c r="M20" i="3"/>
  <c r="L69" i="3"/>
  <c r="J97" i="3" s="1"/>
  <c r="M30" i="3"/>
  <c r="M34" i="3"/>
  <c r="M31" i="3"/>
  <c r="M26" i="3"/>
  <c r="M27" i="3"/>
  <c r="M25" i="3"/>
  <c r="M35" i="3" s="1"/>
  <c r="M15" i="3"/>
  <c r="M12" i="3"/>
  <c r="M19" i="3"/>
  <c r="M16" i="3"/>
  <c r="M33" i="3"/>
  <c r="M28" i="3"/>
  <c r="M29" i="3"/>
  <c r="M17" i="3"/>
  <c r="M13" i="3"/>
  <c r="M14" i="3"/>
  <c r="L23" i="1"/>
  <c r="M22" i="1" s="1"/>
  <c r="L67" i="1"/>
  <c r="M13" i="1"/>
  <c r="L52" i="1"/>
  <c r="J66" i="1"/>
  <c r="F35" i="3"/>
  <c r="F86" i="3" s="1"/>
  <c r="E35" i="3"/>
  <c r="E86" i="3" s="1"/>
  <c r="D86" i="3"/>
  <c r="G34" i="3"/>
  <c r="G33" i="3"/>
  <c r="G32" i="3"/>
  <c r="G31" i="3"/>
  <c r="G30" i="3"/>
  <c r="G29" i="3"/>
  <c r="G28" i="3"/>
  <c r="G27" i="3"/>
  <c r="G25" i="3"/>
  <c r="F21" i="3"/>
  <c r="E21" i="3"/>
  <c r="E85" i="3" s="1"/>
  <c r="D85" i="3"/>
  <c r="G12" i="1"/>
  <c r="D91" i="1" s="1"/>
  <c r="G13" i="1"/>
  <c r="D92" i="1" s="1"/>
  <c r="G14" i="1"/>
  <c r="G15" i="1"/>
  <c r="G17" i="1"/>
  <c r="G18" i="1"/>
  <c r="D96" i="1" s="1"/>
  <c r="G19" i="1"/>
  <c r="D97" i="1" s="1"/>
  <c r="G20" i="1"/>
  <c r="D98" i="1" s="1"/>
  <c r="G21" i="1"/>
  <c r="D99" i="1" s="1"/>
  <c r="E67" i="1"/>
  <c r="F67" i="1"/>
  <c r="G21" i="3" l="1"/>
  <c r="D111" i="3"/>
  <c r="D95" i="1"/>
  <c r="G22" i="1"/>
  <c r="G16" i="1"/>
  <c r="J98" i="3"/>
  <c r="J104" i="3" s="1"/>
  <c r="L70" i="3"/>
  <c r="L71" i="3" s="1"/>
  <c r="M15" i="1"/>
  <c r="M12" i="1"/>
  <c r="M18" i="1"/>
  <c r="M14" i="1"/>
  <c r="M20" i="1"/>
  <c r="M21" i="1"/>
  <c r="M17" i="1"/>
  <c r="M11" i="1"/>
  <c r="M16" i="1" s="1"/>
  <c r="M23" i="1" s="1"/>
  <c r="M19" i="1"/>
  <c r="J78" i="1"/>
  <c r="L71" i="1" s="1"/>
  <c r="J77" i="1"/>
  <c r="L68" i="1" s="1"/>
  <c r="L66" i="1" s="1"/>
  <c r="L53" i="1"/>
  <c r="L54" i="1" s="1"/>
  <c r="M27" i="1"/>
  <c r="M37" i="1"/>
  <c r="M40" i="1"/>
  <c r="M34" i="1"/>
  <c r="M31" i="1"/>
  <c r="M44" i="1"/>
  <c r="G35" i="3"/>
  <c r="L87" i="3"/>
  <c r="F66" i="1"/>
  <c r="E66" i="1"/>
  <c r="F85" i="3"/>
  <c r="G67" i="1"/>
  <c r="G23" i="1" l="1"/>
  <c r="L90" i="3"/>
  <c r="J96" i="3"/>
  <c r="J76" i="1"/>
  <c r="J84" i="1"/>
  <c r="H35" i="3"/>
  <c r="H21" i="3"/>
  <c r="L69" i="1"/>
  <c r="L73" i="1" s="1"/>
  <c r="M70" i="1" s="1"/>
  <c r="H11" i="3"/>
  <c r="L88" i="3"/>
  <c r="L83" i="3"/>
  <c r="H28" i="3"/>
  <c r="H29" i="3"/>
  <c r="H30" i="3"/>
  <c r="H33" i="3"/>
  <c r="H26" i="3"/>
  <c r="H31" i="3"/>
  <c r="H32" i="3"/>
  <c r="H34" i="3"/>
  <c r="H27" i="3"/>
  <c r="H25" i="3"/>
  <c r="H13" i="3"/>
  <c r="H14" i="3"/>
  <c r="H15" i="3"/>
  <c r="H17" i="3"/>
  <c r="H18" i="3"/>
  <c r="H19" i="3"/>
  <c r="H12" i="3"/>
  <c r="H16" i="3"/>
  <c r="H20" i="3"/>
  <c r="G70" i="1"/>
  <c r="D83" i="1" s="1"/>
  <c r="G39" i="3"/>
  <c r="H11" i="1" l="1"/>
  <c r="H20" i="1"/>
  <c r="H12" i="1"/>
  <c r="H18" i="1"/>
  <c r="H21" i="1"/>
  <c r="H14" i="1"/>
  <c r="H13" i="1"/>
  <c r="H17" i="1"/>
  <c r="H15" i="1"/>
  <c r="H19" i="1"/>
  <c r="H22" i="1"/>
  <c r="M67" i="1"/>
  <c r="L92" i="3"/>
  <c r="M88" i="3" s="1"/>
  <c r="J80" i="1"/>
  <c r="M69" i="1"/>
  <c r="M66" i="1"/>
  <c r="D69" i="3"/>
  <c r="F55" i="3"/>
  <c r="E55" i="3"/>
  <c r="H16" i="1" l="1"/>
  <c r="H23" i="1" s="1"/>
  <c r="M73" i="1"/>
  <c r="M85" i="3"/>
  <c r="M89" i="3"/>
  <c r="M72" i="1"/>
  <c r="J85" i="1"/>
  <c r="J86" i="1" s="1"/>
  <c r="G55" i="3"/>
  <c r="M91" i="3"/>
  <c r="M92" i="3"/>
  <c r="G64" i="3"/>
  <c r="G62" i="3"/>
  <c r="G61" i="3"/>
  <c r="G60" i="3"/>
  <c r="G57" i="3"/>
  <c r="G89" i="3"/>
  <c r="G85" i="3"/>
  <c r="G68" i="3"/>
  <c r="G67" i="3"/>
  <c r="G66" i="3"/>
  <c r="G65" i="3"/>
  <c r="G54" i="3"/>
  <c r="G53" i="3"/>
  <c r="G52" i="3"/>
  <c r="G50" i="3"/>
  <c r="G49" i="3"/>
  <c r="G47" i="3"/>
  <c r="G46" i="3"/>
  <c r="G44" i="3"/>
  <c r="G43" i="3"/>
  <c r="G41" i="3"/>
  <c r="G40" i="3"/>
  <c r="G63" i="3" l="1"/>
  <c r="G86" i="3"/>
  <c r="J100" i="3"/>
  <c r="J105" i="3" s="1"/>
  <c r="J106" i="3" s="1"/>
  <c r="E69" i="3"/>
  <c r="F69" i="3"/>
  <c r="G45" i="3"/>
  <c r="G51" i="3"/>
  <c r="G42" i="3"/>
  <c r="D103" i="3"/>
  <c r="G48" i="3"/>
  <c r="G38" i="3"/>
  <c r="G45" i="1"/>
  <c r="G43" i="1"/>
  <c r="G42" i="1"/>
  <c r="G41" i="1"/>
  <c r="G39" i="1"/>
  <c r="G38" i="1"/>
  <c r="G36" i="1"/>
  <c r="G35" i="1"/>
  <c r="G33" i="1"/>
  <c r="G32" i="1"/>
  <c r="G29" i="1"/>
  <c r="G30" i="1"/>
  <c r="G28" i="1"/>
  <c r="G69" i="3" l="1"/>
  <c r="E52" i="1"/>
  <c r="F52" i="1"/>
  <c r="G31" i="1"/>
  <c r="G44" i="1"/>
  <c r="G40" i="1"/>
  <c r="G37" i="1"/>
  <c r="G34" i="1"/>
  <c r="G70" i="3" l="1"/>
  <c r="G71" i="3" s="1"/>
  <c r="D98" i="3"/>
  <c r="D97" i="3"/>
  <c r="M48" i="3"/>
  <c r="M45" i="3"/>
  <c r="M51" i="3"/>
  <c r="M63" i="3"/>
  <c r="M38" i="3"/>
  <c r="M42" i="3"/>
  <c r="M55" i="3"/>
  <c r="M69" i="3"/>
  <c r="H69" i="3"/>
  <c r="G52" i="1"/>
  <c r="D78" i="1" s="1"/>
  <c r="H48" i="3"/>
  <c r="H51" i="3"/>
  <c r="H38" i="3"/>
  <c r="H42" i="3"/>
  <c r="H45" i="3"/>
  <c r="H63" i="3"/>
  <c r="H55" i="3"/>
  <c r="E111" i="3" l="1"/>
  <c r="G111" i="3" s="1"/>
  <c r="E119" i="3"/>
  <c r="E118" i="3"/>
  <c r="E112" i="3"/>
  <c r="G112" i="3" s="1"/>
  <c r="E110" i="3"/>
  <c r="G110" i="3" s="1"/>
  <c r="E115" i="3"/>
  <c r="G115" i="3" s="1"/>
  <c r="E113" i="3"/>
  <c r="E117" i="3"/>
  <c r="E114" i="3"/>
  <c r="G114" i="3" s="1"/>
  <c r="E116" i="3"/>
  <c r="G116" i="3" s="1"/>
  <c r="G90" i="3"/>
  <c r="G88" i="3" s="1"/>
  <c r="H27" i="1"/>
  <c r="G53" i="1"/>
  <c r="G54" i="1" s="1"/>
  <c r="D77" i="1"/>
  <c r="G71" i="1"/>
  <c r="D96" i="3"/>
  <c r="D84" i="1"/>
  <c r="G87" i="3"/>
  <c r="G83" i="3" s="1"/>
  <c r="D104" i="3"/>
  <c r="H31" i="1"/>
  <c r="H37" i="1"/>
  <c r="H44" i="1"/>
  <c r="H34" i="1"/>
  <c r="H40" i="1"/>
  <c r="E96" i="1" l="1"/>
  <c r="G96" i="1" s="1"/>
  <c r="E93" i="1"/>
  <c r="E98" i="1"/>
  <c r="E95" i="1"/>
  <c r="G95" i="1" s="1"/>
  <c r="E92" i="1"/>
  <c r="G92" i="1" s="1"/>
  <c r="E97" i="1"/>
  <c r="G97" i="1" s="1"/>
  <c r="E94" i="1"/>
  <c r="G94" i="1" s="1"/>
  <c r="E99" i="1"/>
  <c r="E90" i="1"/>
  <c r="G90" i="1" s="1"/>
  <c r="E91" i="1"/>
  <c r="G91" i="1" s="1"/>
  <c r="G117" i="3"/>
  <c r="G92" i="3"/>
  <c r="H89" i="3" s="1"/>
  <c r="G69" i="1"/>
  <c r="D76" i="1"/>
  <c r="H52" i="1"/>
  <c r="G68" i="1"/>
  <c r="H88" i="3" l="1"/>
  <c r="H91" i="3"/>
  <c r="H85" i="3"/>
  <c r="G66" i="1"/>
  <c r="G73" i="1" s="1"/>
  <c r="H70" i="1" s="1"/>
  <c r="D100" i="3"/>
  <c r="H92" i="3" l="1"/>
  <c r="D105" i="3"/>
  <c r="G113" i="3"/>
  <c r="H67" i="1"/>
  <c r="H66" i="1"/>
  <c r="H72" i="1"/>
  <c r="H69" i="1"/>
  <c r="D80" i="1"/>
  <c r="D106" i="3" l="1"/>
  <c r="G118" i="3"/>
  <c r="D85" i="1"/>
  <c r="G98" i="1" s="1"/>
  <c r="G93" i="1"/>
  <c r="H73" i="1"/>
  <c r="D86" i="1" l="1"/>
  <c r="G99" i="1" s="1"/>
  <c r="G119" i="3"/>
  <c r="M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mlefevre</author>
  </authors>
  <commentList>
    <comment ref="G63" authorId="0" shapeId="0" xr:uid="{F3037A75-9057-452A-A405-98FEC716FEDE}">
      <text>
        <r>
          <rPr>
            <b/>
            <sz val="9"/>
            <color indexed="81"/>
            <rFont val="Tahoma"/>
            <family val="2"/>
          </rPr>
          <t>mlefevre:</t>
        </r>
        <r>
          <rPr>
            <sz val="9"/>
            <color indexed="81"/>
            <rFont val="Tahoma"/>
            <family val="2"/>
          </rPr>
          <t xml:space="preserve">
Si les contributions en nature dépassent les contribution en argent, seul le montant total égal au montant d'argent est pris en compte dans les calculs</t>
        </r>
      </text>
    </comment>
  </commentList>
</comments>
</file>

<file path=xl/sharedStrings.xml><?xml version="1.0" encoding="utf-8"?>
<sst xmlns="http://schemas.openxmlformats.org/spreadsheetml/2006/main" count="298" uniqueCount="130">
  <si>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</si>
  <si>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</si>
  <si>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</si>
  <si>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</si>
  <si>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</si>
  <si>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</si>
  <si>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</si>
  <si>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</si>
  <si>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</si>
  <si>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PME 1</t>
  </si>
  <si>
    <t>PME 2</t>
  </si>
  <si>
    <t>PME 3</t>
  </si>
  <si>
    <t>PME 4</t>
  </si>
  <si>
    <t>PME 5</t>
  </si>
  <si>
    <t>Total PME</t>
  </si>
  <si>
    <t>GE 1</t>
  </si>
  <si>
    <t>GE 2</t>
  </si>
  <si>
    <t>GE 3</t>
  </si>
  <si>
    <t>GE 4</t>
  </si>
  <si>
    <t>GE 5</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</si>
  <si>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</si>
  <si>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</si>
  <si>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</si>
  <si>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</si>
  <si>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</si>
  <si>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</si>
  <si>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</si>
  <si>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</si>
  <si>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</si>
  <si>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</si>
  <si>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</si>
  <si>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</si>
  <si>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</si>
  <si>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</si>
  <si>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</si>
  <si>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</si>
  <si>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</si>
  <si>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</si>
  <si>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</si>
  <si>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</si>
  <si>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</si>
  <si>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</si>
  <si>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</si>
  <si>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</si>
  <si>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</si>
  <si>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</si>
  <si>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</si>
  <si>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</si>
  <si>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</si>
  <si>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</si>
  <si>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</si>
  <si>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</si>
  <si>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</si>
  <si>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</si>
  <si>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Partenaires industriels</t>
  </si>
  <si>
    <t>Unités MITACS</t>
  </si>
  <si>
    <t>Min 20%</t>
  </si>
  <si>
    <t>Ensemble Industriel (en espèces)</t>
  </si>
  <si>
    <t>Frais de gestion industriel</t>
  </si>
  <si>
    <t>Financement public (max 80 % du mandat de recherche)</t>
  </si>
  <si>
    <t>max
40%</t>
  </si>
  <si>
    <t xml:space="preserve">PRIMA Québec </t>
  </si>
  <si>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</si>
  <si>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</si>
  <si>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</si>
  <si>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</si>
  <si>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</si>
  <si>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</si>
  <si>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</si>
  <si>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</si>
  <si>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</si>
  <si>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</si>
  <si>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</si>
  <si>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</si>
  <si>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</si>
  <si>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</si>
  <si>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</si>
  <si>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 xml:space="preserve">Veuiller sauvegarder en format PDF et insérer à la demande </t>
  </si>
  <si>
    <t>GE 6</t>
  </si>
  <si>
    <t>GE 7</t>
  </si>
  <si>
    <t>GE 8</t>
  </si>
  <si>
    <t>GE 9</t>
  </si>
  <si>
    <t>GE 10</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</si>
  <si>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</si>
  <si>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</si>
  <si>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</si>
  <si>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</si>
  <si>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</si>
  <si>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</si>
  <si>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</si>
  <si>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</si>
  <si>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</si>
  <si>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t>1. FINANCEMENT DU MANDAT DE RECHERCHE</t>
  </si>
  <si>
    <t>Partenaires industriels (min 40 % du mandat de recherche)</t>
  </si>
  <si>
    <t>Min 40%</t>
  </si>
  <si>
    <t>Partenaire (en espèces) :</t>
  </si>
  <si>
    <t>Partenaire (en nature) :
Le nature ne peut dépasser 50% de la contribution en Argent + Nature</t>
  </si>
  <si>
    <t>Financement public (max 60 % du mandat de recherche)</t>
  </si>
  <si>
    <t>max
20%</t>
  </si>
  <si>
    <t>PRIMA Québec</t>
  </si>
  <si>
    <t>Frais de gestion MEIE</t>
  </si>
  <si>
    <t xml:space="preserve">Financement complémentaire </t>
  </si>
  <si>
    <t>data</t>
  </si>
  <si>
    <t>non</t>
  </si>
  <si>
    <t>Année 4</t>
  </si>
  <si>
    <t>Année 5</t>
  </si>
  <si>
    <t>Indiquer les années 4 et 5 si votre financement complémentaire est de 4 ou 5 ans</t>
  </si>
  <si>
    <t>Total PME + GE</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</si>
  <si>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</si>
  <si>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Frais de gestion du RSRI (2%)</t>
  </si>
  <si>
    <t>Contribution aux frais de gestion de PRIMA Québec (2%)</t>
  </si>
  <si>
    <t>MEIE : égale à 0.4 % du montant du mandat de recherche ou  max 10 000$</t>
  </si>
  <si>
    <t>Frais de gestion du RSRI (4%)</t>
  </si>
  <si>
    <t>Contribution aux frais de gestion du RSRI (4%)</t>
  </si>
  <si>
    <t>MEIE : égale à 1.6 % du montant du mandat de recherche ou max 20 000$</t>
  </si>
  <si>
    <t>Cette partie des frais de gestion sont taxables et seront facturés au promoteur du projet</t>
  </si>
  <si>
    <t>Partenaires industriels : égale à 2.4 % du montant du mandat de recherche ou max 30 000$ (hors taxes)</t>
  </si>
  <si>
    <t>Partenaires industriels : égale à 1.6 % du montant du mandat de recherche ou max 40 000$ (hors taxes)</t>
  </si>
  <si>
    <t>Contributions Industriels au projet en argent</t>
  </si>
  <si>
    <r>
      <t>R30 - FINANCEMENT DU MANDAT DE RECHERCHE </t>
    </r>
    <r>
      <rPr>
        <b/>
        <sz val="15"/>
        <color rgb="FFFF0000"/>
        <rFont val="Arial"/>
        <family val="2"/>
      </rPr>
      <t>VOLET PME</t>
    </r>
  </si>
  <si>
    <r>
      <t>R30 - FINANCEMENT DU MANDAT DE RECHERCHE</t>
    </r>
    <r>
      <rPr>
        <sz val="15"/>
        <color theme="1"/>
        <rFont val="Arial"/>
        <family val="2"/>
      </rPr>
      <t> </t>
    </r>
    <r>
      <rPr>
        <b/>
        <sz val="15"/>
        <color rgb="FFFF0000"/>
        <rFont val="Arial"/>
        <family val="2"/>
      </rPr>
      <t>VOLET GE</t>
    </r>
  </si>
  <si>
    <r>
      <t>R31 - BUDGET DU MANDAT DE RECHERCHE</t>
    </r>
    <r>
      <rPr>
        <sz val="15"/>
        <color theme="1"/>
        <rFont val="Arial"/>
        <family val="2"/>
      </rPr>
      <t> </t>
    </r>
    <r>
      <rPr>
        <b/>
        <sz val="15"/>
        <color theme="1"/>
        <rFont val="Arial"/>
        <family val="2"/>
      </rPr>
      <t xml:space="preserve"> </t>
    </r>
    <r>
      <rPr>
        <b/>
        <sz val="15"/>
        <color rgb="FFFF0000"/>
        <rFont val="Arial"/>
        <family val="2"/>
      </rPr>
      <t>VOLET PME</t>
    </r>
  </si>
  <si>
    <t>Total GE</t>
  </si>
  <si>
    <r>
      <t xml:space="preserve">Contributions Industriels au projet
</t>
    </r>
    <r>
      <rPr>
        <i/>
        <sz val="12"/>
        <color theme="1"/>
        <rFont val="Calibri"/>
        <family val="2"/>
        <scheme val="minor"/>
      </rPr>
      <t>les PME Québécoise doivent fournir au moins 20% de l'argent industriel</t>
    </r>
  </si>
  <si>
    <t>Si les contributions en nature dépassent les contribution en argent, seul le montant total égal au montant d'argent est pris en compte dans les calculs du tableau de financement ci-bas</t>
  </si>
  <si>
    <r>
      <t>R31 - BUDGET DU MANDAT DE RECHERCHE</t>
    </r>
    <r>
      <rPr>
        <sz val="15"/>
        <color theme="1"/>
        <rFont val="Arial"/>
        <family val="2"/>
      </rPr>
      <t> </t>
    </r>
    <r>
      <rPr>
        <b/>
        <sz val="15"/>
        <color rgb="FFFF0000"/>
        <rFont val="Arial"/>
        <family val="2"/>
      </rPr>
      <t>VOLET GE</t>
    </r>
  </si>
  <si>
    <t>Contribution au frais de Gestion + Taxes</t>
  </si>
  <si>
    <t>TOTAL</t>
  </si>
  <si>
    <t>Contribution au FIR demandée par le promoteur</t>
  </si>
  <si>
    <t>5. Résumé du financement des entreprises (en argent)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</si>
</sst>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5"/>
      <color rgb="FF000000"/>
      <name val="Calibri"/>
      <family val="2"/>
      <scheme val="minor"/>
    </font>
    <font>
      <b/>
      <sz val="13"/>
      <color theme="1"/>
      <name val="Calibri"/>
      <family val="2"/>
      <scheme val="minor"/>
    </font>
    <font>
      <b/>
      <sz val="13"/>
      <name val="Calibri"/>
      <family val="2"/>
      <scheme val="minor"/>
    </font>
    <font>
      <b/>
      <sz val="13"/>
      <color theme="1"/>
      <name val="Arial"/>
      <family val="2"/>
    </font>
    <font>
      <b/>
      <sz val="10"/>
      <color theme="4"/>
      <name val="Calibri"/>
      <family val="2"/>
      <scheme val="minor"/>
    </font>
    <font>
      <sz val="9"/>
      <color indexed="81"/>
      <name val="Tahoma"/>
      <family val="2"/>
    </font>
    <font>
      <b/>
      <sz val="9"/>
      <color indexed="81"/>
      <name val="Tahoma"/>
      <family val="2"/>
    </font>
    <font>
      <i/>
      <sz val="12"/>
      <color theme="1"/>
      <name val="Calibri"/>
      <family val="2"/>
      <scheme val="minor"/>
    </font>
    <font>
      <b/>
      <sz val="10"/>
      <color theme="1"/>
      <name val="Calibri"/>
      <family val="2"/>
      <scheme val="minor"/>
    </font>
  </fonts>
  <fills count="1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s>
  <borders count="103">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auto="1"/>
      </top>
      <bottom style="dotted">
        <color auto="1"/>
      </bottom>
      <diagonal/>
    </border>
    <border diagonalUp="1" diagonalDown="1">
      <left style="medium">
        <color indexed="64"/>
      </left>
      <right/>
      <top style="dotted">
        <color indexed="64"/>
      </top>
      <bottom style="thin">
        <color indexed="64"/>
      </bottom>
      <diagonal style="thin">
        <color indexed="64"/>
      </diagonal>
    </border>
    <border>
      <left style="thin">
        <color indexed="64"/>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370">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0" fontId="18" fillId="0" borderId="0" xfId="0" applyFont="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10" fillId="3" borderId="25" xfId="1" applyNumberFormat="1" applyFont="1" applyFill="1" applyBorder="1"/>
    <xf numFmtId="164" fontId="0" fillId="5" borderId="11" xfId="1" applyNumberFormat="1" applyFont="1" applyFill="1" applyBorder="1"/>
    <xf numFmtId="164" fontId="10" fillId="5" borderId="25" xfId="1" applyNumberFormat="1" applyFont="1" applyFill="1" applyBorder="1"/>
    <xf numFmtId="10" fontId="11" fillId="2" borderId="5" xfId="2" applyNumberFormat="1" applyFont="1" applyFill="1" applyBorder="1" applyAlignment="1">
      <alignment horizontal="center" vertical="center"/>
    </xf>
    <xf numFmtId="10" fontId="10" fillId="0" borderId="22" xfId="2" applyNumberFormat="1" applyFont="1" applyBorder="1" applyAlignment="1">
      <alignment horizontal="center" vertical="center" wrapText="1"/>
    </xf>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0" borderId="28" xfId="1" applyNumberFormat="1" applyFont="1" applyBorder="1" applyAlignment="1">
      <alignment horizontal="center" vertical="center" wrapText="1"/>
    </xf>
    <xf numFmtId="164" fontId="10" fillId="0" borderId="29" xfId="1" applyNumberFormat="1" applyFont="1" applyBorder="1" applyAlignment="1">
      <alignment horizontal="center" vertical="center" wrapText="1"/>
    </xf>
    <xf numFmtId="164" fontId="10" fillId="0" borderId="30" xfId="1" applyNumberFormat="1" applyFont="1" applyBorder="1" applyAlignment="1">
      <alignment horizontal="center" vertical="center" wrapText="1"/>
    </xf>
    <xf numFmtId="164" fontId="10" fillId="3" borderId="31" xfId="1" applyNumberFormat="1" applyFont="1" applyFill="1" applyBorder="1"/>
    <xf numFmtId="0" fontId="0" fillId="0" borderId="35" xfId="0" applyBorder="1" applyAlignment="1">
      <alignment wrapText="1"/>
    </xf>
    <xf numFmtId="164" fontId="0" fillId="0" borderId="36" xfId="1" applyNumberFormat="1" applyFont="1" applyBorder="1"/>
    <xf numFmtId="0" fontId="0" fillId="0" borderId="38" xfId="0" applyBorder="1" applyAlignment="1">
      <alignment wrapText="1"/>
    </xf>
    <xf numFmtId="9" fontId="0" fillId="0" borderId="0" xfId="2" applyFont="1" applyAlignment="1">
      <alignment horizontal="center"/>
    </xf>
    <xf numFmtId="164" fontId="10" fillId="0" borderId="36" xfId="1" applyNumberFormat="1" applyFont="1" applyBorder="1"/>
    <xf numFmtId="164" fontId="10" fillId="0" borderId="39" xfId="1" applyNumberFormat="1" applyFont="1" applyBorder="1"/>
    <xf numFmtId="0" fontId="0" fillId="0" borderId="40" xfId="0" applyBorder="1" applyAlignment="1">
      <alignment wrapText="1"/>
    </xf>
    <xf numFmtId="0" fontId="2" fillId="8" borderId="41" xfId="0" applyFont="1" applyFill="1" applyBorder="1" applyAlignment="1">
      <alignment horizontal="left"/>
    </xf>
    <xf numFmtId="164" fontId="10" fillId="8" borderId="42" xfId="1" applyNumberFormat="1" applyFont="1" applyFill="1" applyBorder="1"/>
    <xf numFmtId="164" fontId="10" fillId="3" borderId="31" xfId="1" applyNumberFormat="1" applyFont="1" applyFill="1" applyBorder="1" applyAlignment="1">
      <alignment vertical="center"/>
    </xf>
    <xf numFmtId="164" fontId="10" fillId="0" borderId="37" xfId="1" applyNumberFormat="1" applyFont="1" applyBorder="1" applyAlignment="1">
      <alignment vertical="center"/>
    </xf>
    <xf numFmtId="164" fontId="10" fillId="5" borderId="31" xfId="1" applyNumberFormat="1" applyFont="1" applyFill="1" applyBorder="1" applyAlignment="1">
      <alignment vertical="center"/>
    </xf>
    <xf numFmtId="0" fontId="20" fillId="0" borderId="0" xfId="0" applyFont="1"/>
    <xf numFmtId="0" fontId="20"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4" xfId="0" applyBorder="1" applyAlignment="1">
      <alignment wrapText="1"/>
    </xf>
    <xf numFmtId="164" fontId="0" fillId="0" borderId="45" xfId="1" applyNumberFormat="1" applyFont="1" applyBorder="1"/>
    <xf numFmtId="164" fontId="10" fillId="0" borderId="46" xfId="1" applyNumberFormat="1" applyFont="1" applyBorder="1" applyAlignment="1">
      <alignment vertical="center"/>
    </xf>
    <xf numFmtId="0" fontId="0" fillId="0" borderId="47" xfId="0" applyBorder="1" applyAlignment="1">
      <alignment wrapText="1"/>
    </xf>
    <xf numFmtId="0" fontId="0" fillId="0" borderId="22" xfId="0" applyBorder="1"/>
    <xf numFmtId="0" fontId="0" fillId="0" borderId="32" xfId="0" applyBorder="1"/>
    <xf numFmtId="0" fontId="0" fillId="0" borderId="5" xfId="0" applyBorder="1"/>
    <xf numFmtId="0" fontId="4" fillId="0" borderId="13" xfId="0" applyFont="1" applyBorder="1" applyAlignment="1">
      <alignment horizontal="center" vertical="center"/>
    </xf>
    <xf numFmtId="0" fontId="4" fillId="0" borderId="49" xfId="0" applyFont="1" applyBorder="1" applyAlignment="1">
      <alignment horizontal="center" vertical="center"/>
    </xf>
    <xf numFmtId="44" fontId="2" fillId="0" borderId="13" xfId="1" applyFont="1" applyBorder="1"/>
    <xf numFmtId="44" fontId="2" fillId="0" borderId="49" xfId="1" applyFont="1" applyBorder="1"/>
    <xf numFmtId="0" fontId="4" fillId="0" borderId="60" xfId="0" applyFont="1" applyBorder="1" applyAlignment="1">
      <alignment horizontal="center" vertical="center"/>
    </xf>
    <xf numFmtId="0" fontId="4" fillId="0" borderId="5" xfId="0" applyFont="1" applyBorder="1" applyAlignment="1">
      <alignment horizontal="center" vertical="center" wrapText="1"/>
    </xf>
    <xf numFmtId="44" fontId="2" fillId="0" borderId="60" xfId="1" applyFont="1" applyBorder="1"/>
    <xf numFmtId="44" fontId="2" fillId="0" borderId="5" xfId="1" applyFont="1" applyBorder="1"/>
    <xf numFmtId="0" fontId="2" fillId="0" borderId="5" xfId="0" applyFont="1" applyBorder="1" applyAlignment="1">
      <alignment horizontal="right"/>
    </xf>
    <xf numFmtId="164" fontId="10" fillId="0" borderId="45" xfId="1" applyNumberFormat="1" applyFont="1" applyBorder="1"/>
    <xf numFmtId="0" fontId="20" fillId="0" borderId="0" xfId="0" applyFont="1" applyAlignment="1">
      <alignment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7" fillId="6" borderId="5" xfId="2" applyNumberFormat="1"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164" fontId="14" fillId="2" borderId="49"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5" fillId="3" borderId="49"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44" fontId="0" fillId="0" borderId="50" xfId="1" applyFont="1" applyBorder="1" applyProtection="1">
      <protection locked="0"/>
    </xf>
    <xf numFmtId="44" fontId="0" fillId="0" borderId="55" xfId="1" applyFont="1" applyBorder="1" applyProtection="1">
      <protection locked="0"/>
    </xf>
    <xf numFmtId="44" fontId="0" fillId="0" borderId="52" xfId="1" applyFont="1" applyBorder="1" applyProtection="1">
      <protection locked="0"/>
    </xf>
    <xf numFmtId="44" fontId="0" fillId="0" borderId="45" xfId="1" applyFont="1" applyBorder="1" applyProtection="1">
      <protection locked="0"/>
    </xf>
    <xf numFmtId="44" fontId="0" fillId="0" borderId="56" xfId="1" applyFont="1" applyBorder="1" applyProtection="1">
      <protection locked="0"/>
    </xf>
    <xf numFmtId="44" fontId="0" fillId="0" borderId="53" xfId="1" applyFont="1" applyBorder="1" applyProtection="1">
      <protection locked="0"/>
    </xf>
    <xf numFmtId="44" fontId="0" fillId="0" borderId="54" xfId="1" applyFont="1" applyBorder="1" applyProtection="1">
      <protection locked="0"/>
    </xf>
    <xf numFmtId="44" fontId="0" fillId="0" borderId="57" xfId="1" applyFont="1" applyBorder="1" applyProtection="1">
      <protection locked="0"/>
    </xf>
    <xf numFmtId="0" fontId="18" fillId="0" borderId="0" xfId="0" applyFont="1" applyAlignment="1" applyProtection="1">
      <alignment horizontal="center" vertical="center"/>
      <protection locked="0"/>
    </xf>
    <xf numFmtId="164" fontId="0" fillId="0" borderId="36"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68" xfId="1" applyFont="1" applyBorder="1" applyProtection="1">
      <protection locked="0"/>
    </xf>
    <xf numFmtId="44" fontId="0" fillId="0" borderId="69" xfId="1" applyFont="1" applyBorder="1" applyProtection="1">
      <protection locked="0"/>
    </xf>
    <xf numFmtId="44" fontId="0" fillId="0" borderId="70" xfId="1" applyFont="1" applyBorder="1" applyProtection="1">
      <protection locked="0"/>
    </xf>
    <xf numFmtId="44" fontId="0" fillId="0" borderId="71" xfId="1" applyFont="1" applyBorder="1" applyProtection="1">
      <protection locked="0"/>
    </xf>
    <xf numFmtId="0" fontId="13" fillId="0" borderId="23" xfId="0" applyFont="1" applyBorder="1" applyAlignment="1">
      <alignment horizontal="right"/>
    </xf>
    <xf numFmtId="0" fontId="0" fillId="0" borderId="23" xfId="0" applyBorder="1" applyAlignment="1">
      <alignment horizontal="right"/>
    </xf>
    <xf numFmtId="0" fontId="4" fillId="0" borderId="73" xfId="0" applyFont="1" applyBorder="1" applyAlignment="1">
      <alignment horizontal="center" vertical="center"/>
    </xf>
    <xf numFmtId="44" fontId="0" fillId="0" borderId="74" xfId="1" applyFont="1" applyBorder="1" applyProtection="1">
      <protection locked="0"/>
    </xf>
    <xf numFmtId="44" fontId="0" fillId="0" borderId="47" xfId="1" applyFont="1" applyBorder="1" applyProtection="1">
      <protection locked="0"/>
    </xf>
    <xf numFmtId="44" fontId="0" fillId="0" borderId="75"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77" xfId="1" applyFont="1" applyBorder="1" applyProtection="1">
      <protection locked="0"/>
    </xf>
    <xf numFmtId="0" fontId="10" fillId="0" borderId="8" xfId="0" applyFont="1" applyBorder="1"/>
    <xf numFmtId="0" fontId="10" fillId="0" borderId="5" xfId="0" applyFont="1" applyBorder="1"/>
    <xf numFmtId="44" fontId="2" fillId="8" borderId="48" xfId="1" applyFont="1" applyFill="1" applyBorder="1"/>
    <xf numFmtId="44" fontId="2" fillId="8" borderId="43" xfId="1" applyFont="1" applyFill="1" applyBorder="1"/>
    <xf numFmtId="0" fontId="29" fillId="0" borderId="0" xfId="0" applyFont="1" applyAlignment="1">
      <alignment horizontal="left" vertical="center"/>
    </xf>
    <xf numFmtId="44" fontId="0" fillId="0" borderId="9" xfId="1" applyFont="1" applyBorder="1"/>
    <xf numFmtId="0" fontId="4" fillId="7" borderId="1" xfId="0" applyFont="1" applyFill="1" applyBorder="1" applyAlignment="1">
      <alignment horizontal="left" vertical="center" wrapText="1"/>
    </xf>
    <xf numFmtId="44" fontId="2" fillId="3" borderId="31" xfId="0" applyNumberFormat="1" applyFont="1" applyFill="1" applyBorder="1" applyAlignment="1">
      <alignment wrapText="1"/>
    </xf>
    <xf numFmtId="164" fontId="0" fillId="0" borderId="31" xfId="1" applyNumberFormat="1" applyFont="1" applyBorder="1" applyAlignment="1">
      <alignment vertical="center"/>
    </xf>
    <xf numFmtId="0" fontId="2" fillId="3" borderId="46" xfId="0" applyFont="1" applyFill="1" applyBorder="1" applyAlignment="1">
      <alignment horizontal="left" wrapText="1"/>
    </xf>
    <xf numFmtId="164" fontId="0" fillId="0" borderId="32" xfId="1" applyNumberFormat="1" applyFont="1" applyBorder="1" applyAlignment="1">
      <alignment vertical="center"/>
    </xf>
    <xf numFmtId="164" fontId="0" fillId="0" borderId="31" xfId="0" applyNumberFormat="1" applyBorder="1"/>
    <xf numFmtId="164" fontId="10" fillId="10" borderId="82" xfId="0" applyNumberFormat="1" applyFont="1" applyFill="1" applyBorder="1" applyAlignment="1">
      <alignment vertical="center"/>
    </xf>
    <xf numFmtId="44" fontId="2" fillId="3" borderId="17" xfId="0" applyNumberFormat="1" applyFont="1" applyFill="1" applyBorder="1" applyAlignment="1">
      <alignment wrapText="1"/>
    </xf>
    <xf numFmtId="0" fontId="0" fillId="0" borderId="83" xfId="0" applyBorder="1"/>
    <xf numFmtId="164" fontId="0" fillId="0" borderId="17" xfId="1" applyNumberFormat="1" applyFont="1" applyBorder="1" applyAlignment="1">
      <alignment vertical="center"/>
    </xf>
    <xf numFmtId="0" fontId="0" fillId="0" borderId="85"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10" fillId="10" borderId="86" xfId="0" applyNumberFormat="1" applyFont="1" applyFill="1" applyBorder="1" applyAlignment="1">
      <alignment vertical="center"/>
    </xf>
    <xf numFmtId="0" fontId="4" fillId="0" borderId="17" xfId="0" applyFont="1" applyBorder="1" applyAlignment="1">
      <alignment horizontal="center" vertical="center" wrapText="1"/>
    </xf>
    <xf numFmtId="10" fontId="10" fillId="3" borderId="17" xfId="2" applyNumberFormat="1" applyFont="1" applyFill="1" applyBorder="1"/>
    <xf numFmtId="0" fontId="2" fillId="8" borderId="90" xfId="0" applyFont="1" applyFill="1" applyBorder="1" applyAlignment="1">
      <alignment horizontal="left" wrapText="1"/>
    </xf>
    <xf numFmtId="9" fontId="10" fillId="8" borderId="29" xfId="2" applyFont="1" applyFill="1" applyBorder="1"/>
    <xf numFmtId="165" fontId="10" fillId="3" borderId="17" xfId="2" applyNumberFormat="1" applyFont="1" applyFill="1" applyBorder="1"/>
    <xf numFmtId="0" fontId="0" fillId="0" borderId="83" xfId="0" applyBorder="1" applyAlignment="1">
      <alignment wrapText="1"/>
    </xf>
    <xf numFmtId="165" fontId="10" fillId="5" borderId="17" xfId="2" applyNumberFormat="1" applyFont="1" applyFill="1" applyBorder="1"/>
    <xf numFmtId="164" fontId="10" fillId="10" borderId="94" xfId="1" applyNumberFormat="1" applyFont="1" applyFill="1" applyBorder="1"/>
    <xf numFmtId="165" fontId="10" fillId="10" borderId="86" xfId="2" applyNumberFormat="1" applyFont="1" applyFill="1" applyBorder="1"/>
    <xf numFmtId="0" fontId="4" fillId="0" borderId="20" xfId="0" applyFont="1" applyBorder="1" applyAlignment="1">
      <alignment horizontal="center" vertical="center"/>
    </xf>
    <xf numFmtId="164" fontId="2" fillId="3" borderId="20" xfId="1" applyNumberFormat="1" applyFont="1" applyFill="1" applyBorder="1"/>
    <xf numFmtId="0" fontId="2" fillId="8" borderId="21" xfId="1" applyNumberFormat="1" applyFont="1" applyFill="1" applyBorder="1"/>
    <xf numFmtId="164" fontId="0" fillId="0" borderId="95" xfId="1" applyNumberFormat="1" applyFont="1" applyBorder="1"/>
    <xf numFmtId="164" fontId="0" fillId="0" borderId="52" xfId="1" applyNumberFormat="1" applyFont="1" applyBorder="1"/>
    <xf numFmtId="164" fontId="0" fillId="0" borderId="95" xfId="1" applyNumberFormat="1" applyFont="1" applyBorder="1" applyProtection="1">
      <protection locked="0"/>
    </xf>
    <xf numFmtId="164" fontId="0" fillId="5" borderId="20" xfId="1" applyNumberFormat="1" applyFont="1" applyFill="1" applyBorder="1"/>
    <xf numFmtId="164" fontId="32" fillId="9" borderId="13" xfId="0" applyNumberFormat="1" applyFont="1" applyFill="1" applyBorder="1" applyAlignment="1">
      <alignment horizontal="center" vertical="center"/>
    </xf>
    <xf numFmtId="164" fontId="32" fillId="9" borderId="8" xfId="0" applyNumberFormat="1" applyFont="1" applyFill="1" applyBorder="1" applyAlignment="1">
      <alignment horizontal="right" vertical="center" wrapText="1"/>
    </xf>
    <xf numFmtId="10" fontId="33" fillId="9" borderId="5" xfId="2" applyNumberFormat="1" applyFont="1" applyFill="1" applyBorder="1" applyAlignment="1">
      <alignment horizontal="center" vertical="center"/>
    </xf>
    <xf numFmtId="164" fontId="32" fillId="6" borderId="8" xfId="0" applyNumberFormat="1" applyFont="1" applyFill="1" applyBorder="1" applyAlignment="1">
      <alignment horizontal="right" vertical="center" wrapText="1"/>
    </xf>
    <xf numFmtId="164" fontId="32" fillId="4" borderId="8" xfId="0" applyNumberFormat="1" applyFont="1" applyFill="1" applyBorder="1" applyAlignment="1">
      <alignment horizontal="right" vertical="center" wrapText="1"/>
    </xf>
    <xf numFmtId="44" fontId="2" fillId="8" borderId="72" xfId="1" applyFont="1" applyFill="1" applyBorder="1"/>
    <xf numFmtId="0" fontId="15" fillId="0" borderId="0" xfId="0" applyFont="1" applyAlignment="1">
      <alignment horizontal="center"/>
    </xf>
    <xf numFmtId="10" fontId="1" fillId="7" borderId="1" xfId="1" applyNumberFormat="1" applyFont="1" applyFill="1" applyBorder="1"/>
    <xf numFmtId="10" fontId="1" fillId="7" borderId="22" xfId="1" applyNumberFormat="1" applyFont="1" applyFill="1" applyBorder="1"/>
    <xf numFmtId="0" fontId="0" fillId="0" borderId="7" xfId="0" applyBorder="1"/>
    <xf numFmtId="0" fontId="4" fillId="0" borderId="29" xfId="0" applyFont="1" applyBorder="1" applyAlignment="1">
      <alignment horizontal="center" vertical="center" wrapText="1"/>
    </xf>
    <xf numFmtId="9" fontId="10" fillId="3" borderId="29" xfId="2" applyFont="1" applyFill="1" applyBorder="1"/>
    <xf numFmtId="9" fontId="10" fillId="5" borderId="29" xfId="2" applyFont="1" applyFill="1" applyBorder="1"/>
    <xf numFmtId="10" fontId="10" fillId="10" borderId="86" xfId="2" applyNumberFormat="1" applyFont="1" applyFill="1" applyBorder="1"/>
    <xf numFmtId="44" fontId="2" fillId="3" borderId="98" xfId="0" applyNumberFormat="1" applyFont="1" applyFill="1" applyBorder="1" applyAlignment="1">
      <alignment wrapText="1"/>
    </xf>
    <xf numFmtId="164" fontId="0" fillId="0" borderId="82" xfId="0" applyNumberFormat="1" applyBorder="1"/>
    <xf numFmtId="164" fontId="0" fillId="0" borderId="5" xfId="1" applyNumberFormat="1" applyFont="1" applyBorder="1" applyAlignment="1">
      <alignment vertical="center"/>
    </xf>
    <xf numFmtId="164" fontId="0" fillId="0" borderId="98" xfId="0" applyNumberFormat="1" applyBorder="1"/>
    <xf numFmtId="0" fontId="0" fillId="0" borderId="22" xfId="0" applyBorder="1" applyAlignment="1">
      <alignment wrapText="1"/>
    </xf>
    <xf numFmtId="0" fontId="0" fillId="0" borderId="32" xfId="0" applyBorder="1" applyAlignment="1">
      <alignment wrapText="1"/>
    </xf>
    <xf numFmtId="164" fontId="32" fillId="3" borderId="14" xfId="0" applyNumberFormat="1" applyFont="1" applyFill="1" applyBorder="1" applyAlignment="1">
      <alignment horizontal="center" vertical="center"/>
    </xf>
    <xf numFmtId="164" fontId="32" fillId="3" borderId="8" xfId="0" applyNumberFormat="1" applyFont="1" applyFill="1" applyBorder="1" applyAlignment="1">
      <alignment horizontal="right" vertical="center" wrapText="1"/>
    </xf>
    <xf numFmtId="164" fontId="32" fillId="3" borderId="13" xfId="0" applyNumberFormat="1" applyFont="1" applyFill="1" applyBorder="1" applyAlignment="1">
      <alignment horizontal="center" vertical="center"/>
    </xf>
    <xf numFmtId="164" fontId="32" fillId="3" borderId="49" xfId="0" applyNumberFormat="1" applyFont="1" applyFill="1" applyBorder="1" applyAlignment="1">
      <alignment horizontal="center" vertical="center"/>
    </xf>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0" fillId="0" borderId="76" xfId="1" applyNumberFormat="1" applyFont="1" applyBorder="1" applyProtection="1">
      <protection locked="0"/>
    </xf>
    <xf numFmtId="164" fontId="2" fillId="8" borderId="58" xfId="1" applyNumberFormat="1" applyFont="1" applyFill="1" applyBorder="1"/>
    <xf numFmtId="164" fontId="0" fillId="0" borderId="52" xfId="1" applyNumberFormat="1" applyFont="1" applyBorder="1" applyProtection="1">
      <protection locked="0"/>
    </xf>
    <xf numFmtId="164" fontId="0" fillId="0" borderId="45" xfId="1" applyNumberFormat="1" applyFont="1" applyBorder="1" applyProtection="1">
      <protection locked="0"/>
    </xf>
    <xf numFmtId="164" fontId="0" fillId="0" borderId="77" xfId="1" applyNumberFormat="1" applyFont="1" applyBorder="1" applyProtection="1">
      <protection locked="0"/>
    </xf>
    <xf numFmtId="164" fontId="2" fillId="8" borderId="48" xfId="1" applyNumberFormat="1" applyFont="1" applyFill="1" applyBorder="1"/>
    <xf numFmtId="164" fontId="0" fillId="0" borderId="69" xfId="1" applyNumberFormat="1" applyFont="1" applyBorder="1" applyProtection="1">
      <protection locked="0"/>
    </xf>
    <xf numFmtId="164" fontId="0" fillId="0" borderId="70" xfId="1" applyNumberFormat="1" applyFont="1" applyBorder="1" applyProtection="1">
      <protection locked="0"/>
    </xf>
    <xf numFmtId="164" fontId="0" fillId="0" borderId="97" xfId="1" applyNumberFormat="1" applyFont="1" applyBorder="1" applyProtection="1">
      <protection locked="0"/>
    </xf>
    <xf numFmtId="164" fontId="2" fillId="8" borderId="72" xfId="1" applyNumberFormat="1" applyFont="1" applyFill="1" applyBorder="1"/>
    <xf numFmtId="164" fontId="0" fillId="0" borderId="13" xfId="1" applyNumberFormat="1" applyFont="1" applyBorder="1" applyProtection="1">
      <protection locked="0"/>
    </xf>
    <xf numFmtId="164" fontId="0" fillId="0" borderId="79" xfId="1" applyNumberFormat="1" applyFont="1" applyBorder="1" applyProtection="1">
      <protection locked="0"/>
    </xf>
    <xf numFmtId="164" fontId="0" fillId="0" borderId="80" xfId="1" applyNumberFormat="1" applyFont="1" applyBorder="1" applyProtection="1">
      <protection locked="0"/>
    </xf>
    <xf numFmtId="164" fontId="0" fillId="0" borderId="81" xfId="1" applyNumberFormat="1" applyFont="1" applyBorder="1" applyProtection="1">
      <protection locked="0"/>
    </xf>
    <xf numFmtId="164" fontId="2" fillId="8" borderId="43" xfId="1" applyNumberFormat="1" applyFont="1" applyFill="1" applyBorder="1"/>
    <xf numFmtId="164" fontId="0" fillId="0" borderId="53" xfId="1" applyNumberFormat="1" applyFont="1" applyBorder="1" applyProtection="1">
      <protection locked="0"/>
    </xf>
    <xf numFmtId="164" fontId="0" fillId="0" borderId="54" xfId="1" applyNumberFormat="1" applyFont="1" applyBorder="1" applyProtection="1">
      <protection locked="0"/>
    </xf>
    <xf numFmtId="164" fontId="0" fillId="0" borderId="78" xfId="1" applyNumberFormat="1" applyFont="1" applyBorder="1" applyProtection="1">
      <protection locked="0"/>
    </xf>
    <xf numFmtId="164" fontId="2" fillId="8" borderId="59" xfId="1" applyNumberFormat="1" applyFont="1" applyFill="1" applyBorder="1"/>
    <xf numFmtId="9" fontId="0" fillId="7" borderId="22" xfId="2" applyFont="1" applyFill="1" applyBorder="1" applyAlignment="1">
      <alignment vertical="center"/>
    </xf>
    <xf numFmtId="9" fontId="0" fillId="7" borderId="5" xfId="2" applyFont="1" applyFill="1" applyBorder="1" applyAlignment="1">
      <alignment vertical="center"/>
    </xf>
    <xf numFmtId="44" fontId="1" fillId="0" borderId="58" xfId="1" applyFont="1" applyBorder="1"/>
    <xf numFmtId="10" fontId="1" fillId="0" borderId="22" xfId="1" applyNumberFormat="1" applyFont="1" applyBorder="1"/>
    <xf numFmtId="44" fontId="1" fillId="0" borderId="48" xfId="1" applyFont="1" applyBorder="1"/>
    <xf numFmtId="44" fontId="1" fillId="0" borderId="59" xfId="1" applyFont="1" applyBorder="1"/>
    <xf numFmtId="44" fontId="1" fillId="0" borderId="43" xfId="1" applyFont="1" applyBorder="1"/>
    <xf numFmtId="10" fontId="1" fillId="0" borderId="1" xfId="1" applyNumberFormat="1" applyFont="1" applyBorder="1"/>
    <xf numFmtId="44" fontId="1" fillId="0" borderId="72" xfId="1" applyFont="1" applyBorder="1"/>
    <xf numFmtId="10" fontId="1" fillId="0" borderId="32" xfId="1" applyNumberFormat="1" applyFont="1" applyBorder="1"/>
    <xf numFmtId="10" fontId="1" fillId="7" borderId="8" xfId="1" applyNumberFormat="1" applyFont="1" applyFill="1" applyBorder="1"/>
    <xf numFmtId="10" fontId="1" fillId="7" borderId="5" xfId="1" applyNumberFormat="1" applyFont="1" applyFill="1" applyBorder="1"/>
    <xf numFmtId="164" fontId="2" fillId="0" borderId="58" xfId="1" applyNumberFormat="1" applyFont="1" applyFill="1" applyBorder="1"/>
    <xf numFmtId="164" fontId="2" fillId="0" borderId="48" xfId="1" applyNumberFormat="1" applyFont="1" applyFill="1" applyBorder="1"/>
    <xf numFmtId="9" fontId="0" fillId="0" borderId="22" xfId="2" applyFont="1" applyFill="1" applyBorder="1" applyAlignment="1">
      <alignment vertical="center"/>
    </xf>
    <xf numFmtId="164" fontId="2" fillId="0" borderId="72" xfId="1" applyNumberFormat="1" applyFont="1" applyFill="1" applyBorder="1"/>
    <xf numFmtId="164" fontId="0" fillId="0" borderId="13" xfId="1" applyNumberFormat="1" applyFont="1" applyFill="1" applyBorder="1" applyProtection="1">
      <protection locked="0"/>
    </xf>
    <xf numFmtId="9" fontId="0" fillId="0" borderId="5" xfId="2" applyFont="1" applyFill="1" applyBorder="1" applyAlignment="1">
      <alignment vertical="center"/>
    </xf>
    <xf numFmtId="164" fontId="2" fillId="0" borderId="43" xfId="1" applyNumberFormat="1" applyFont="1" applyFill="1" applyBorder="1"/>
    <xf numFmtId="164" fontId="2" fillId="0" borderId="59" xfId="1" applyNumberFormat="1" applyFont="1" applyFill="1" applyBorder="1"/>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164" fontId="10" fillId="8" borderId="30" xfId="1" applyNumberFormat="1" applyFont="1" applyFill="1" applyBorder="1" applyAlignment="1">
      <alignment horizontal="center" vertical="center" wrapText="1"/>
    </xf>
    <xf numFmtId="164" fontId="11" fillId="2" borderId="5" xfId="2" applyNumberFormat="1" applyFont="1" applyFill="1" applyBorder="1" applyAlignment="1">
      <alignment horizontal="center" vertical="center"/>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10" fontId="2" fillId="0" borderId="5" xfId="1" applyNumberFormat="1" applyFont="1" applyBorder="1"/>
    <xf numFmtId="10" fontId="2" fillId="0" borderId="8" xfId="1" applyNumberFormat="1" applyFont="1" applyBorder="1"/>
    <xf numFmtId="164" fontId="0" fillId="0" borderId="99" xfId="1" applyNumberFormat="1" applyFont="1" applyBorder="1" applyProtection="1">
      <protection locked="0"/>
    </xf>
    <xf numFmtId="164" fontId="2" fillId="8" borderId="32" xfId="1" applyNumberFormat="1" applyFont="1" applyFill="1" applyBorder="1"/>
    <xf numFmtId="9" fontId="2" fillId="0" borderId="5" xfId="2" applyFont="1" applyFill="1" applyBorder="1" applyAlignment="1">
      <alignment vertical="center"/>
    </xf>
    <xf numFmtId="0" fontId="2" fillId="0" borderId="0" xfId="0" applyFont="1"/>
    <xf numFmtId="164" fontId="2" fillId="0" borderId="13" xfId="1" applyNumberFormat="1" applyFont="1" applyFill="1" applyBorder="1"/>
    <xf numFmtId="164" fontId="2" fillId="12" borderId="5" xfId="1" applyNumberFormat="1" applyFont="1" applyFill="1" applyBorder="1"/>
    <xf numFmtId="164" fontId="2" fillId="6" borderId="13" xfId="1" applyNumberFormat="1" applyFont="1" applyFill="1" applyBorder="1"/>
    <xf numFmtId="0" fontId="35" fillId="13" borderId="6" xfId="0" applyFont="1" applyFill="1" applyBorder="1" applyAlignment="1">
      <alignment horizontal="left" wrapText="1"/>
    </xf>
    <xf numFmtId="44" fontId="2" fillId="14" borderId="5" xfId="1" applyFont="1" applyFill="1" applyBorder="1"/>
    <xf numFmtId="0" fontId="0" fillId="0" borderId="9" xfId="0" applyBorder="1" applyAlignment="1">
      <alignment horizontal="left" wrapText="1"/>
    </xf>
    <xf numFmtId="0" fontId="0" fillId="0" borderId="0" xfId="0" applyAlignment="1">
      <alignment horizontal="left" wrapText="1"/>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 xfId="0" applyFont="1" applyFill="1" applyBorder="1" applyAlignment="1">
      <alignment horizontal="center" vertic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0" fillId="0" borderId="6" xfId="0" applyFont="1" applyBorder="1" applyAlignment="1">
      <alignment horizontal="right"/>
    </xf>
    <xf numFmtId="0" fontId="10" fillId="0" borderId="8" xfId="0" applyFont="1" applyBorder="1" applyAlignment="1">
      <alignment horizontal="right"/>
    </xf>
    <xf numFmtId="0" fontId="2" fillId="6" borderId="6" xfId="0" applyFont="1" applyFill="1" applyBorder="1" applyAlignment="1">
      <alignment horizontal="right"/>
    </xf>
    <xf numFmtId="0" fontId="2" fillId="6" borderId="8" xfId="0" applyFont="1" applyFill="1" applyBorder="1" applyAlignment="1">
      <alignment horizontal="right"/>
    </xf>
    <xf numFmtId="0" fontId="15" fillId="11" borderId="6" xfId="0" applyFont="1" applyFill="1" applyBorder="1" applyAlignment="1">
      <alignment horizontal="center"/>
    </xf>
    <xf numFmtId="0" fontId="15" fillId="11" borderId="7" xfId="0" applyFont="1" applyFill="1" applyBorder="1" applyAlignment="1">
      <alignment horizontal="center"/>
    </xf>
    <xf numFmtId="0" fontId="15" fillId="11" borderId="8" xfId="0" applyFont="1" applyFill="1" applyBorder="1" applyAlignment="1">
      <alignment horizontal="center"/>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27" xfId="0" applyFont="1" applyFill="1" applyBorder="1" applyAlignment="1">
      <alignment horizontal="center" vertical="center" wrapText="1"/>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7" xfId="0" applyFont="1" applyFill="1" applyBorder="1" applyAlignment="1">
      <alignment horizont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15" fillId="10" borderId="92" xfId="0" applyFont="1" applyFill="1" applyBorder="1" applyAlignment="1">
      <alignment horizontal="right" wrapText="1"/>
    </xf>
    <xf numFmtId="0" fontId="15" fillId="10" borderId="93" xfId="0" applyFont="1" applyFill="1" applyBorder="1" applyAlignment="1">
      <alignment horizontal="right" wrapText="1"/>
    </xf>
    <xf numFmtId="0" fontId="15" fillId="10" borderId="85" xfId="0" applyFont="1" applyFill="1" applyBorder="1" applyAlignment="1">
      <alignment horizontal="right" wrapText="1"/>
    </xf>
    <xf numFmtId="0" fontId="6" fillId="2" borderId="7" xfId="0" applyFont="1" applyFill="1" applyBorder="1" applyAlignment="1">
      <alignment horizontal="left" vertical="center"/>
    </xf>
    <xf numFmtId="0" fontId="11" fillId="10" borderId="3" xfId="0" applyFont="1" applyFill="1" applyBorder="1" applyAlignment="1">
      <alignment horizontal="right" vertical="center" wrapText="1"/>
    </xf>
    <xf numFmtId="0" fontId="11" fillId="10" borderId="4" xfId="0" applyFont="1" applyFill="1" applyBorder="1" applyAlignment="1">
      <alignment horizontal="right" vertical="center" wrapText="1"/>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1" fillId="3" borderId="83" xfId="0" applyFont="1" applyFill="1" applyBorder="1" applyAlignment="1">
      <alignment horizontal="left" wrapText="1"/>
    </xf>
    <xf numFmtId="0" fontId="21" fillId="3" borderId="24" xfId="0" applyFont="1" applyFill="1" applyBorder="1" applyAlignment="1">
      <alignment horizontal="left" wrapText="1"/>
    </xf>
    <xf numFmtId="0" fontId="2" fillId="3" borderId="84"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2" fillId="0" borderId="90" xfId="0" applyFont="1" applyBorder="1" applyAlignment="1">
      <alignment horizontal="center" vertical="center" wrapText="1"/>
    </xf>
    <xf numFmtId="0" fontId="2" fillId="0" borderId="84" xfId="0" applyFont="1" applyBorder="1" applyAlignment="1">
      <alignment horizontal="center" vertical="center" wrapText="1"/>
    </xf>
    <xf numFmtId="0" fontId="20" fillId="0" borderId="0" xfId="0" applyFont="1" applyAlignment="1">
      <alignment horizontal="left" vertical="center" wrapText="1"/>
    </xf>
    <xf numFmtId="10" fontId="10" fillId="0" borderId="42" xfId="2" applyNumberFormat="1" applyFont="1" applyBorder="1" applyAlignment="1">
      <alignment horizontal="center" vertical="center"/>
    </xf>
    <xf numFmtId="10" fontId="10" fillId="0" borderId="46" xfId="2" applyNumberFormat="1" applyFont="1" applyBorder="1" applyAlignment="1">
      <alignment horizontal="center" vertical="center"/>
    </xf>
    <xf numFmtId="164" fontId="0" fillId="3" borderId="61" xfId="1" applyNumberFormat="1" applyFont="1" applyFill="1" applyBorder="1" applyAlignment="1">
      <alignment horizontal="center"/>
    </xf>
    <xf numFmtId="164" fontId="0" fillId="3" borderId="62" xfId="1" applyNumberFormat="1" applyFont="1" applyFill="1" applyBorder="1" applyAlignment="1">
      <alignment horizontal="center"/>
    </xf>
    <xf numFmtId="164" fontId="0" fillId="3" borderId="63" xfId="1" applyNumberFormat="1" applyFont="1" applyFill="1" applyBorder="1" applyAlignment="1">
      <alignment horizontal="center"/>
    </xf>
    <xf numFmtId="0" fontId="2" fillId="3" borderId="20" xfId="0" applyFont="1" applyFill="1" applyBorder="1" applyAlignment="1">
      <alignment horizontal="left" wrapText="1"/>
    </xf>
    <xf numFmtId="0" fontId="2" fillId="3" borderId="11" xfId="0" applyFont="1" applyFill="1" applyBorder="1" applyAlignment="1">
      <alignment horizontal="left"/>
    </xf>
    <xf numFmtId="0" fontId="4" fillId="7" borderId="87" xfId="0" applyFont="1" applyFill="1" applyBorder="1" applyAlignment="1">
      <alignment horizontal="left" vertical="center"/>
    </xf>
    <xf numFmtId="0" fontId="4" fillId="7" borderId="88" xfId="0" applyFont="1" applyFill="1" applyBorder="1" applyAlignment="1">
      <alignment horizontal="left" vertical="center"/>
    </xf>
    <xf numFmtId="0" fontId="4" fillId="7" borderId="89" xfId="0" applyFont="1" applyFill="1" applyBorder="1" applyAlignment="1">
      <alignment horizontal="left"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7" xfId="0" applyFont="1" applyFill="1" applyBorder="1" applyAlignment="1">
      <alignment horizontal="center" vertical="center"/>
    </xf>
    <xf numFmtId="164" fontId="0" fillId="3" borderId="96" xfId="1" applyNumberFormat="1" applyFont="1" applyFill="1" applyBorder="1" applyAlignment="1">
      <alignment horizontal="center"/>
    </xf>
    <xf numFmtId="0" fontId="2" fillId="3" borderId="20" xfId="0" applyFont="1" applyFill="1" applyBorder="1" applyAlignment="1">
      <alignment horizontal="left"/>
    </xf>
    <xf numFmtId="0" fontId="3" fillId="0" borderId="83" xfId="0" applyFont="1" applyBorder="1" applyAlignment="1">
      <alignment horizontal="center" vertical="center"/>
    </xf>
    <xf numFmtId="0" fontId="3" fillId="0" borderId="23" xfId="0" applyFont="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6" fillId="6" borderId="6" xfId="0" applyFont="1" applyFill="1" applyBorder="1" applyAlignment="1">
      <alignment horizontal="right" vertical="center"/>
    </xf>
    <xf numFmtId="0" fontId="16" fillId="6" borderId="8" xfId="0" applyFont="1" applyFill="1" applyBorder="1" applyAlignment="1">
      <alignment horizontal="right" vertical="center"/>
    </xf>
    <xf numFmtId="0" fontId="16" fillId="10" borderId="6" xfId="0" applyFont="1" applyFill="1" applyBorder="1" applyAlignment="1">
      <alignment horizontal="right" vertical="center"/>
    </xf>
    <xf numFmtId="0" fontId="16" fillId="10" borderId="7" xfId="0" applyFont="1" applyFill="1" applyBorder="1" applyAlignment="1">
      <alignment horizontal="right" vertical="center"/>
    </xf>
    <xf numFmtId="0" fontId="4" fillId="3" borderId="6" xfId="0" applyFont="1" applyFill="1" applyBorder="1"/>
    <xf numFmtId="0" fontId="4" fillId="3" borderId="8" xfId="0" applyFont="1" applyFill="1" applyBorder="1"/>
    <xf numFmtId="0" fontId="16" fillId="6" borderId="33" xfId="0" applyFont="1" applyFill="1" applyBorder="1" applyAlignment="1">
      <alignment horizontal="right" vertical="center"/>
    </xf>
    <xf numFmtId="0" fontId="16" fillId="6" borderId="34" xfId="0" applyFont="1" applyFill="1" applyBorder="1" applyAlignment="1">
      <alignment horizontal="right" vertical="center"/>
    </xf>
    <xf numFmtId="0" fontId="16" fillId="6" borderId="2" xfId="0" applyFont="1" applyFill="1" applyBorder="1" applyAlignment="1">
      <alignment horizontal="right" vertical="center"/>
    </xf>
    <xf numFmtId="0" fontId="16" fillId="10" borderId="8"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15" fillId="11" borderId="9" xfId="0" applyFont="1" applyFill="1" applyBorder="1" applyAlignment="1">
      <alignment horizontal="center"/>
    </xf>
    <xf numFmtId="0" fontId="15" fillId="11" borderId="0" xfId="0" applyFont="1" applyFill="1" applyAlignment="1">
      <alignment horizontal="center"/>
    </xf>
    <xf numFmtId="0" fontId="15" fillId="11" borderId="10" xfId="0" applyFont="1" applyFill="1" applyBorder="1" applyAlignment="1">
      <alignment horizontal="center"/>
    </xf>
    <xf numFmtId="0" fontId="10" fillId="10" borderId="3" xfId="0" applyFont="1" applyFill="1" applyBorder="1" applyAlignment="1">
      <alignment horizontal="right" vertical="center" wrapText="1"/>
    </xf>
    <xf numFmtId="0" fontId="10" fillId="10" borderId="4" xfId="0" applyFont="1" applyFill="1" applyBorder="1" applyAlignment="1">
      <alignment horizontal="right" vertical="center" wrapText="1"/>
    </xf>
    <xf numFmtId="165" fontId="10" fillId="0" borderId="18" xfId="2" applyNumberFormat="1" applyFont="1" applyBorder="1" applyAlignment="1">
      <alignment horizontal="center" vertical="center"/>
    </xf>
    <xf numFmtId="165" fontId="10" fillId="0" borderId="16" xfId="2" applyNumberFormat="1" applyFont="1" applyBorder="1" applyAlignment="1">
      <alignment horizontal="center" vertical="center"/>
    </xf>
    <xf numFmtId="0" fontId="31" fillId="6" borderId="6" xfId="0" applyFont="1" applyFill="1" applyBorder="1" applyAlignment="1">
      <alignment horizontal="center" vertical="center" wrapText="1"/>
    </xf>
    <xf numFmtId="165" fontId="10" fillId="0" borderId="91" xfId="2" applyNumberFormat="1" applyFont="1" applyBorder="1" applyAlignment="1">
      <alignment horizontal="center" vertical="center"/>
    </xf>
    <xf numFmtId="0" fontId="16" fillId="9" borderId="6" xfId="0" applyFont="1" applyFill="1" applyBorder="1" applyAlignment="1">
      <alignment horizontal="right" vertical="center"/>
    </xf>
    <xf numFmtId="0" fontId="16" fillId="9" borderId="8" xfId="0" applyFont="1" applyFill="1" applyBorder="1" applyAlignment="1">
      <alignment horizontal="right" vertical="center"/>
    </xf>
    <xf numFmtId="164" fontId="0" fillId="3" borderId="64" xfId="1" applyNumberFormat="1" applyFont="1" applyFill="1" applyBorder="1" applyAlignment="1">
      <alignment horizontal="center"/>
    </xf>
    <xf numFmtId="0" fontId="20" fillId="0" borderId="0" xfId="0" applyFont="1" applyAlignment="1">
      <alignment horizontal="left" wrapText="1"/>
    </xf>
    <xf numFmtId="0" fontId="2" fillId="0" borderId="9" xfId="0" applyFont="1" applyBorder="1" applyAlignment="1">
      <alignment horizontal="center" vertical="center" wrapText="1"/>
    </xf>
    <xf numFmtId="0" fontId="20" fillId="0" borderId="0" xfId="0" applyFont="1" applyAlignment="1">
      <alignment horizontal="left"/>
    </xf>
    <xf numFmtId="0" fontId="0" fillId="0" borderId="3" xfId="0" applyBorder="1"/>
    <xf numFmtId="0" fontId="0" fillId="0" borderId="4" xfId="0" applyBorder="1"/>
    <xf numFmtId="0" fontId="0" fillId="0" borderId="27" xfId="0" applyBorder="1"/>
    <xf numFmtId="49" fontId="0" fillId="0" borderId="9" xfId="0" applyNumberFormat="1" applyBorder="1"/>
    <xf numFmtId="49" fontId="0" fillId="0" borderId="3" xfId="0" applyNumberFormat="1" applyBorder="1"/>
    <xf numFmtId="164" fontId="0" fillId="10" borderId="10" xfId="0" applyNumberFormat="1" applyFill="1" applyBorder="1"/>
    <xf numFmtId="164" fontId="0" fillId="10" borderId="27" xfId="0" applyNumberFormat="1" applyFill="1" applyBorder="1"/>
    <xf numFmtId="0" fontId="23" fillId="7" borderId="87" xfId="0" applyFont="1" applyFill="1" applyBorder="1" applyAlignment="1">
      <alignment horizontal="left" vertical="center" wrapText="1"/>
    </xf>
    <xf numFmtId="0" fontId="0" fillId="7" borderId="88" xfId="0" applyFill="1" applyBorder="1" applyAlignment="1">
      <alignment horizontal="left" vertical="center"/>
    </xf>
    <xf numFmtId="0" fontId="0" fillId="7" borderId="89" xfId="0" applyFill="1" applyBorder="1" applyAlignment="1">
      <alignment horizontal="left"/>
    </xf>
    <xf numFmtId="0" fontId="10" fillId="0" borderId="31" xfId="0" applyFont="1" applyBorder="1"/>
    <xf numFmtId="0" fontId="13" fillId="0" borderId="23" xfId="0" applyFont="1" applyBorder="1" applyAlignment="1">
      <alignment horizontal="center" wrapText="1"/>
    </xf>
    <xf numFmtId="0" fontId="13" fillId="0" borderId="17" xfId="0" applyFont="1" applyBorder="1" applyAlignment="1">
      <alignment horizontal="center" wrapText="1"/>
    </xf>
    <xf numFmtId="44" fontId="0" fillId="0" borderId="80" xfId="1" applyNumberFormat="1" applyFont="1" applyBorder="1" applyProtection="1">
      <protection locked="0"/>
    </xf>
    <xf numFmtId="0" fontId="10" fillId="0" borderId="29" xfId="0" applyFont="1" applyBorder="1" applyAlignment="1">
      <alignment horizontal="center" vertical="center"/>
    </xf>
    <xf numFmtId="0" fontId="39" fillId="10" borderId="31" xfId="0" applyFont="1" applyFill="1" applyBorder="1" applyAlignment="1">
      <alignment horizontal="center" vertical="center" wrapText="1"/>
    </xf>
    <xf numFmtId="0" fontId="0" fillId="0" borderId="0" xfId="0" applyBorder="1"/>
    <xf numFmtId="49" fontId="0" fillId="0" borderId="0" xfId="0" applyNumberFormat="1" applyBorder="1"/>
    <xf numFmtId="164" fontId="0" fillId="0" borderId="0" xfId="1" applyNumberFormat="1" applyFont="1" applyBorder="1" applyProtection="1">
      <protection locked="0"/>
    </xf>
    <xf numFmtId="0" fontId="0" fillId="0" borderId="0" xfId="1" applyNumberFormat="1" applyFont="1" applyBorder="1" applyProtection="1">
      <protection locked="0"/>
    </xf>
    <xf numFmtId="0" fontId="0" fillId="0" borderId="9" xfId="0" applyNumberFormat="1" applyBorder="1" applyAlignment="1">
      <alignment horizontal="left"/>
    </xf>
    <xf numFmtId="0" fontId="0" fillId="0" borderId="3" xfId="0" applyNumberFormat="1" applyBorder="1" applyAlignment="1">
      <alignment horizontal="left"/>
    </xf>
    <xf numFmtId="44" fontId="2" fillId="8" borderId="100" xfId="1" applyFont="1" applyFill="1" applyBorder="1"/>
    <xf numFmtId="44" fontId="2" fillId="8" borderId="101" xfId="1" applyFont="1" applyFill="1" applyBorder="1"/>
    <xf numFmtId="44" fontId="2" fillId="8" borderId="102" xfId="1" applyFont="1" applyFill="1" applyBorder="1"/>
    <xf numFmtId="0" fontId="0" fillId="0" borderId="1" xfId="0" applyBorder="1"/>
    <xf numFmtId="44" fontId="0" fillId="0" borderId="54" xfId="1" applyNumberFormat="1" applyFont="1" applyBorder="1" applyProtection="1">
      <protection locked="0"/>
    </xf>
    <xf numFmtId="44" fontId="0" fillId="10" borderId="10" xfId="0" applyNumberFormat="1" applyFill="1" applyBorder="1"/>
    <xf numFmtId="44" fontId="0" fillId="10" borderId="27" xfId="0" applyNumberFormat="1" applyFill="1" applyBorder="1"/>
    <xf numFmtId="164" fontId="0" fillId="0" borderId="0" xfId="0" applyNumberFormat="1" applyFill="1" applyBorder="1"/>
    <xf numFmtId="0" fontId="0" fillId="0" borderId="0" xfId="0" applyBorder="1" applyAlignment="1">
      <alignment horizontal="left" wrapText="1"/>
    </xf>
    <xf numFmtId="0" fontId="0" fillId="0" borderId="0" xfId="0" applyAlignment="1">
      <alignment vertical="center" wrapText="1"/>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P102"/>
  <sheetViews>
    <sheetView tabSelected="1" topLeftCell="A73" workbookViewId="0">
      <selection activeCell="B89" sqref="B89"/>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customWidth="1"/>
    <col min="10" max="12" width="16.7109375" customWidth="1"/>
    <col min="13" max="13" width="11.28515625" customWidth="1"/>
    <col min="14" max="14" width="15.7109375" customWidth="1"/>
  </cols>
  <sheetData>
    <row r="1" spans="2:13" ht="6" customHeight="1" thickBot="1" x14ac:dyDescent="0.3"/>
    <row r="2" spans="2:13" ht="24" customHeight="1" x14ac:dyDescent="0.25">
      <c r="B2" s="238" t="s">
        <v>121</v>
      </c>
      <c r="C2" s="239"/>
      <c r="D2" s="239"/>
      <c r="E2" s="239"/>
      <c r="F2" s="239"/>
      <c r="G2" s="239"/>
      <c r="H2" s="240"/>
      <c r="J2" s="261" t="s">
        <v>106</v>
      </c>
      <c r="K2" s="262"/>
      <c r="L2" s="262"/>
      <c r="M2" s="263"/>
    </row>
    <row r="3" spans="2:13" ht="18" customHeight="1" thickBot="1" x14ac:dyDescent="0.3">
      <c r="B3" s="267" t="s">
        <v>0</v>
      </c>
      <c r="C3" s="268"/>
      <c r="D3" s="268"/>
      <c r="E3" s="268"/>
      <c r="F3" s="268"/>
      <c r="G3" s="268"/>
      <c r="H3" s="269"/>
      <c r="J3" s="264"/>
      <c r="K3" s="265"/>
      <c r="L3" s="265"/>
      <c r="M3" s="266"/>
    </row>
    <row r="4" spans="2:13" ht="7.5" customHeight="1" thickBot="1" x14ac:dyDescent="0.3">
      <c r="B4" s="224"/>
      <c r="C4" s="224"/>
      <c r="D4" s="224"/>
      <c r="E4" s="224"/>
      <c r="F4" s="224"/>
      <c r="G4" s="224"/>
      <c r="H4" s="224"/>
    </row>
    <row r="5" spans="2:13" ht="19.5" thickBot="1" x14ac:dyDescent="0.35">
      <c r="B5" s="258" t="s">
        <v>1</v>
      </c>
      <c r="C5" s="259"/>
      <c r="D5" s="259"/>
      <c r="E5" s="259"/>
      <c r="F5" s="259"/>
      <c r="G5" s="259"/>
      <c r="H5" s="259"/>
      <c r="I5" s="259"/>
      <c r="J5" s="259"/>
      <c r="K5" s="259"/>
      <c r="L5" s="259"/>
      <c r="M5" s="260"/>
    </row>
    <row r="6" spans="2:13" ht="7.5" customHeight="1" thickBot="1" x14ac:dyDescent="0.35">
      <c r="B6" s="159"/>
      <c r="C6" s="159"/>
      <c r="D6" s="159"/>
      <c r="E6" s="159"/>
      <c r="F6" s="159"/>
      <c r="G6" s="159"/>
      <c r="H6" s="159"/>
    </row>
    <row r="7" spans="2:13" ht="40.5" customHeight="1" thickBot="1" x14ac:dyDescent="0.3">
      <c r="B7" s="270" t="s">
        <v>108</v>
      </c>
      <c r="C7" s="271"/>
      <c r="D7" s="271"/>
      <c r="E7" s="271"/>
      <c r="F7" s="271"/>
      <c r="G7" s="271"/>
      <c r="H7" s="271"/>
      <c r="I7" s="271"/>
      <c r="J7" s="271"/>
      <c r="K7" s="271"/>
      <c r="L7" s="271"/>
      <c r="M7" s="272"/>
    </row>
    <row r="8" spans="2:13" ht="9" customHeight="1" thickBot="1" x14ac:dyDescent="0.3"/>
    <row r="9" spans="2:13" ht="37.5" customHeight="1" thickBot="1" x14ac:dyDescent="0.3">
      <c r="B9" s="270" t="s">
        <v>123</v>
      </c>
      <c r="C9" s="308"/>
      <c r="D9" s="308"/>
      <c r="E9" s="308"/>
      <c r="F9" s="308"/>
      <c r="G9" s="308"/>
      <c r="H9" s="309"/>
      <c r="J9" s="307"/>
      <c r="K9" s="308"/>
      <c r="L9" s="308"/>
      <c r="M9" s="309"/>
    </row>
    <row r="10" spans="2:13" ht="16.5" thickBot="1" x14ac:dyDescent="0.3">
      <c r="B10" s="118"/>
      <c r="C10" s="117" t="s">
        <v>3</v>
      </c>
      <c r="D10" s="53" t="s">
        <v>4</v>
      </c>
      <c r="E10" s="54" t="s">
        <v>5</v>
      </c>
      <c r="F10" s="57" t="s">
        <v>6</v>
      </c>
      <c r="G10" s="58" t="s">
        <v>7</v>
      </c>
      <c r="H10" s="58" t="s">
        <v>8</v>
      </c>
      <c r="J10" s="53" t="s">
        <v>104</v>
      </c>
      <c r="K10" s="54" t="s">
        <v>105</v>
      </c>
      <c r="L10" s="58" t="s">
        <v>7</v>
      </c>
      <c r="M10" s="58" t="s">
        <v>8</v>
      </c>
    </row>
    <row r="11" spans="2:13" x14ac:dyDescent="0.25">
      <c r="B11" s="50" t="s">
        <v>9</v>
      </c>
      <c r="C11" s="102"/>
      <c r="D11" s="177"/>
      <c r="E11" s="178"/>
      <c r="F11" s="179"/>
      <c r="G11" s="180">
        <f>D11+E11+F11</f>
        <v>0</v>
      </c>
      <c r="H11" s="198" t="e">
        <f>G11/$G$23</f>
        <v>#DIV/0!</v>
      </c>
      <c r="J11" s="177"/>
      <c r="K11" s="178"/>
      <c r="L11" s="210">
        <f>J11+K11</f>
        <v>0</v>
      </c>
      <c r="M11" s="212" t="e">
        <f>L11/$L$23</f>
        <v>#DIV/0!</v>
      </c>
    </row>
    <row r="12" spans="2:13" x14ac:dyDescent="0.25">
      <c r="B12" s="50" t="s">
        <v>10</v>
      </c>
      <c r="C12" s="102"/>
      <c r="D12" s="181"/>
      <c r="E12" s="182"/>
      <c r="F12" s="183"/>
      <c r="G12" s="184">
        <f t="shared" ref="G12:G21" si="0">D12+E12+F12</f>
        <v>0</v>
      </c>
      <c r="H12" s="198" t="e">
        <f>G12/$G$23</f>
        <v>#DIV/0!</v>
      </c>
      <c r="J12" s="181"/>
      <c r="K12" s="182"/>
      <c r="L12" s="211">
        <f t="shared" ref="L12:L21" si="1">J12+K12</f>
        <v>0</v>
      </c>
      <c r="M12" s="212" t="e">
        <f>L12/$L$23</f>
        <v>#DIV/0!</v>
      </c>
    </row>
    <row r="13" spans="2:13" x14ac:dyDescent="0.25">
      <c r="B13" s="50" t="s">
        <v>11</v>
      </c>
      <c r="C13" s="102"/>
      <c r="D13" s="181"/>
      <c r="E13" s="182"/>
      <c r="F13" s="183"/>
      <c r="G13" s="184">
        <f t="shared" si="0"/>
        <v>0</v>
      </c>
      <c r="H13" s="198" t="e">
        <f>G13/$G$23</f>
        <v>#DIV/0!</v>
      </c>
      <c r="J13" s="181"/>
      <c r="K13" s="182"/>
      <c r="L13" s="211">
        <f t="shared" si="1"/>
        <v>0</v>
      </c>
      <c r="M13" s="212" t="e">
        <f>L13/$L$23</f>
        <v>#DIV/0!</v>
      </c>
    </row>
    <row r="14" spans="2:13" x14ac:dyDescent="0.25">
      <c r="B14" s="50" t="s">
        <v>12</v>
      </c>
      <c r="C14" s="102"/>
      <c r="D14" s="181"/>
      <c r="E14" s="182"/>
      <c r="F14" s="183"/>
      <c r="G14" s="184">
        <f t="shared" si="0"/>
        <v>0</v>
      </c>
      <c r="H14" s="198" t="e">
        <f>G14/$G$23</f>
        <v>#DIV/0!</v>
      </c>
      <c r="J14" s="181"/>
      <c r="K14" s="182"/>
      <c r="L14" s="211">
        <f t="shared" si="1"/>
        <v>0</v>
      </c>
      <c r="M14" s="212" t="e">
        <f>L14/$L$23</f>
        <v>#DIV/0!</v>
      </c>
    </row>
    <row r="15" spans="2:13" ht="15.75" thickBot="1" x14ac:dyDescent="0.3">
      <c r="B15" s="50" t="s">
        <v>13</v>
      </c>
      <c r="C15" s="102"/>
      <c r="D15" s="185"/>
      <c r="E15" s="186"/>
      <c r="F15" s="187"/>
      <c r="G15" s="188">
        <f t="shared" si="0"/>
        <v>0</v>
      </c>
      <c r="H15" s="198" t="e">
        <f>G15/$G$23</f>
        <v>#DIV/0!</v>
      </c>
      <c r="J15" s="185"/>
      <c r="K15" s="186"/>
      <c r="L15" s="213">
        <f t="shared" si="1"/>
        <v>0</v>
      </c>
      <c r="M15" s="212" t="e">
        <f>L15/$L$23</f>
        <v>#DIV/0!</v>
      </c>
    </row>
    <row r="16" spans="2:13" ht="16.5" thickBot="1" x14ac:dyDescent="0.3">
      <c r="B16" s="254" t="s">
        <v>14</v>
      </c>
      <c r="C16" s="255"/>
      <c r="D16" s="189">
        <f>SUM(D11:D15)</f>
        <v>0</v>
      </c>
      <c r="E16" s="189">
        <f t="shared" ref="E16:F16" si="2">SUM(E11:E15)</f>
        <v>0</v>
      </c>
      <c r="F16" s="189">
        <f t="shared" si="2"/>
        <v>0</v>
      </c>
      <c r="G16" s="223">
        <f>SUM(G11:G15)</f>
        <v>0</v>
      </c>
      <c r="H16" s="222" t="e">
        <f>SUM(H11:H15)</f>
        <v>#DIV/0!</v>
      </c>
      <c r="I16" s="162"/>
      <c r="J16" s="189">
        <f>SUM(J11:J15)</f>
        <v>0</v>
      </c>
      <c r="K16" s="189">
        <f t="shared" ref="K16" si="3">SUM(K11:K15)</f>
        <v>0</v>
      </c>
      <c r="L16" s="214">
        <f t="shared" si="1"/>
        <v>0</v>
      </c>
      <c r="M16" s="215" t="e">
        <f>SUM(M11:M15)</f>
        <v>#DIV/0!</v>
      </c>
    </row>
    <row r="17" spans="2:16" x14ac:dyDescent="0.25">
      <c r="B17" s="50" t="s">
        <v>15</v>
      </c>
      <c r="C17" s="102"/>
      <c r="D17" s="190"/>
      <c r="E17" s="191"/>
      <c r="F17" s="192"/>
      <c r="G17" s="193">
        <f t="shared" si="0"/>
        <v>0</v>
      </c>
      <c r="H17" s="198" t="e">
        <f t="shared" ref="H17:H22" si="4">G17/$G$23</f>
        <v>#DIV/0!</v>
      </c>
      <c r="J17" s="190"/>
      <c r="K17" s="191"/>
      <c r="L17" s="216">
        <f t="shared" si="1"/>
        <v>0</v>
      </c>
      <c r="M17" s="212" t="e">
        <f>L17/$L$23</f>
        <v>#DIV/0!</v>
      </c>
    </row>
    <row r="18" spans="2:16" x14ac:dyDescent="0.25">
      <c r="B18" s="50" t="s">
        <v>16</v>
      </c>
      <c r="C18" s="102"/>
      <c r="D18" s="181"/>
      <c r="E18" s="182"/>
      <c r="F18" s="183"/>
      <c r="G18" s="184">
        <f t="shared" si="0"/>
        <v>0</v>
      </c>
      <c r="H18" s="198" t="e">
        <f t="shared" si="4"/>
        <v>#DIV/0!</v>
      </c>
      <c r="J18" s="181"/>
      <c r="K18" s="182"/>
      <c r="L18" s="211">
        <f t="shared" si="1"/>
        <v>0</v>
      </c>
      <c r="M18" s="212" t="e">
        <f>L18/$L$23</f>
        <v>#DIV/0!</v>
      </c>
    </row>
    <row r="19" spans="2:16" x14ac:dyDescent="0.25">
      <c r="B19" s="50" t="s">
        <v>17</v>
      </c>
      <c r="C19" s="102"/>
      <c r="D19" s="181"/>
      <c r="E19" s="182"/>
      <c r="F19" s="183"/>
      <c r="G19" s="184">
        <f t="shared" si="0"/>
        <v>0</v>
      </c>
      <c r="H19" s="198" t="e">
        <f t="shared" si="4"/>
        <v>#DIV/0!</v>
      </c>
      <c r="J19" s="181"/>
      <c r="K19" s="182"/>
      <c r="L19" s="211">
        <f t="shared" si="1"/>
        <v>0</v>
      </c>
      <c r="M19" s="212" t="e">
        <f>L19/$L$23</f>
        <v>#DIV/0!</v>
      </c>
    </row>
    <row r="20" spans="2:16" x14ac:dyDescent="0.25">
      <c r="B20" s="50" t="s">
        <v>18</v>
      </c>
      <c r="C20" s="102"/>
      <c r="D20" s="181"/>
      <c r="E20" s="182"/>
      <c r="F20" s="183"/>
      <c r="G20" s="184">
        <f t="shared" si="0"/>
        <v>0</v>
      </c>
      <c r="H20" s="198" t="e">
        <f t="shared" si="4"/>
        <v>#DIV/0!</v>
      </c>
      <c r="J20" s="181"/>
      <c r="K20" s="182"/>
      <c r="L20" s="211">
        <f t="shared" si="1"/>
        <v>0</v>
      </c>
      <c r="M20" s="212" t="e">
        <f>L20/$L$23</f>
        <v>#DIV/0!</v>
      </c>
    </row>
    <row r="21" spans="2:16" ht="15.75" thickBot="1" x14ac:dyDescent="0.3">
      <c r="B21" s="50" t="s">
        <v>19</v>
      </c>
      <c r="C21" s="101"/>
      <c r="D21" s="194"/>
      <c r="E21" s="195"/>
      <c r="F21" s="196"/>
      <c r="G21" s="197">
        <f t="shared" si="0"/>
        <v>0</v>
      </c>
      <c r="H21" s="198" t="e">
        <f t="shared" si="4"/>
        <v>#DIV/0!</v>
      </c>
      <c r="J21" s="194"/>
      <c r="K21" s="195"/>
      <c r="L21" s="217">
        <f t="shared" si="1"/>
        <v>0</v>
      </c>
      <c r="M21" s="212" t="e">
        <f>L21/$L$23</f>
        <v>#DIV/0!</v>
      </c>
    </row>
    <row r="22" spans="2:16" ht="16.5" thickBot="1" x14ac:dyDescent="0.3">
      <c r="B22" s="254" t="s">
        <v>122</v>
      </c>
      <c r="C22" s="255"/>
      <c r="D22" s="227">
        <f>SUM(D17:D21)</f>
        <v>0</v>
      </c>
      <c r="E22" s="227">
        <f t="shared" ref="E22:F22" si="5">SUM(E17:E21)</f>
        <v>0</v>
      </c>
      <c r="F22" s="227">
        <f t="shared" si="5"/>
        <v>0</v>
      </c>
      <c r="G22" s="228">
        <f>SUM(G17:G21)</f>
        <v>0</v>
      </c>
      <c r="H22" s="199" t="e">
        <f t="shared" si="4"/>
        <v>#DIV/0!</v>
      </c>
      <c r="J22" s="227">
        <f>SUM(J17:J21)</f>
        <v>0</v>
      </c>
      <c r="K22" s="227">
        <f>SUM(K17:K21)</f>
        <v>0</v>
      </c>
      <c r="L22" s="227">
        <f>SUM(L17:L21)</f>
        <v>0</v>
      </c>
      <c r="M22" s="215" t="e">
        <f>L22/L23</f>
        <v>#DIV/0!</v>
      </c>
    </row>
    <row r="23" spans="2:16" ht="15.75" thickBot="1" x14ac:dyDescent="0.3">
      <c r="B23" s="256" t="s">
        <v>107</v>
      </c>
      <c r="C23" s="257"/>
      <c r="D23" s="233">
        <f>D16+D22</f>
        <v>0</v>
      </c>
      <c r="E23" s="233">
        <f t="shared" ref="E23:F23" si="6">E16+E22</f>
        <v>0</v>
      </c>
      <c r="F23" s="233">
        <f t="shared" si="6"/>
        <v>0</v>
      </c>
      <c r="G23" s="232">
        <f>G16+G22</f>
        <v>0</v>
      </c>
      <c r="H23" s="222" t="e">
        <f>H16+H22</f>
        <v>#DIV/0!</v>
      </c>
      <c r="I23" s="230"/>
      <c r="J23" s="231">
        <f>J16+J22</f>
        <v>0</v>
      </c>
      <c r="K23" s="231">
        <f>K16+K22</f>
        <v>0</v>
      </c>
      <c r="L23" s="231">
        <f>L16+L22</f>
        <v>0</v>
      </c>
      <c r="M23" s="229" t="e">
        <f>M16+M22</f>
        <v>#DIV/0!</v>
      </c>
    </row>
    <row r="24" spans="2:16" ht="15.75" thickBot="1" x14ac:dyDescent="0.3"/>
    <row r="25" spans="2:16" ht="16.5" thickBot="1" x14ac:dyDescent="0.3">
      <c r="B25" s="243"/>
      <c r="C25" s="244"/>
      <c r="D25" s="71" t="s">
        <v>4</v>
      </c>
      <c r="E25" s="72" t="s">
        <v>5</v>
      </c>
      <c r="F25" s="73" t="s">
        <v>6</v>
      </c>
      <c r="G25" s="250" t="s">
        <v>7</v>
      </c>
      <c r="H25" s="250" t="s">
        <v>20</v>
      </c>
      <c r="J25" s="53" t="s">
        <v>104</v>
      </c>
      <c r="K25" s="54" t="s">
        <v>105</v>
      </c>
      <c r="L25" s="250" t="s">
        <v>7</v>
      </c>
      <c r="M25" s="250" t="s">
        <v>20</v>
      </c>
    </row>
    <row r="26" spans="2:16" ht="15.75" thickBot="1" x14ac:dyDescent="0.3">
      <c r="B26" s="245"/>
      <c r="C26" s="246"/>
      <c r="D26" s="247" t="s">
        <v>21</v>
      </c>
      <c r="E26" s="248"/>
      <c r="F26" s="249"/>
      <c r="G26" s="251"/>
      <c r="H26" s="251"/>
      <c r="J26" s="247" t="s">
        <v>21</v>
      </c>
      <c r="K26" s="248"/>
      <c r="L26" s="251"/>
      <c r="M26" s="251"/>
    </row>
    <row r="27" spans="2:16" ht="15" customHeight="1" thickBot="1" x14ac:dyDescent="0.3">
      <c r="B27" s="314" t="s">
        <v>22</v>
      </c>
      <c r="C27" s="315"/>
      <c r="D27" s="16">
        <f>SUM(D28:D30)</f>
        <v>0</v>
      </c>
      <c r="E27" s="16">
        <f t="shared" ref="E27:F27" si="7">SUM(E28:E30)</f>
        <v>0</v>
      </c>
      <c r="F27" s="16">
        <f t="shared" si="7"/>
        <v>0</v>
      </c>
      <c r="G27" s="25">
        <f>D27+E27+F27</f>
        <v>0</v>
      </c>
      <c r="H27" s="7" t="e">
        <f>G27/$G$52</f>
        <v>#DIV/0!</v>
      </c>
      <c r="J27" s="16">
        <f>SUM(J28:J30)</f>
        <v>0</v>
      </c>
      <c r="K27" s="16">
        <f t="shared" ref="K27" si="8">SUM(K28:K30)</f>
        <v>0</v>
      </c>
      <c r="L27" s="25">
        <f>J27+K27</f>
        <v>0</v>
      </c>
      <c r="M27" s="221" t="e">
        <f>L27/$L$52</f>
        <v>#DIV/0!</v>
      </c>
    </row>
    <row r="28" spans="2:16" ht="15" customHeight="1" x14ac:dyDescent="0.25">
      <c r="B28" s="1"/>
      <c r="C28" s="3" t="s">
        <v>24</v>
      </c>
      <c r="D28" s="79"/>
      <c r="E28" s="80"/>
      <c r="F28" s="81"/>
      <c r="G28" s="218">
        <f>D28+E28+F28</f>
        <v>0</v>
      </c>
      <c r="H28" s="6"/>
      <c r="J28" s="79"/>
      <c r="K28" s="80"/>
      <c r="L28" s="26">
        <f t="shared" ref="L28:L51" si="9">J28+K28</f>
        <v>0</v>
      </c>
      <c r="M28" s="6"/>
    </row>
    <row r="29" spans="2:16" ht="15" customHeight="1" x14ac:dyDescent="0.25">
      <c r="B29" s="1"/>
      <c r="C29" s="3" t="s">
        <v>23</v>
      </c>
      <c r="D29" s="82"/>
      <c r="E29" s="83"/>
      <c r="F29" s="84"/>
      <c r="G29" s="219">
        <f t="shared" ref="G29:G51" si="10">D29+E29+F29</f>
        <v>0</v>
      </c>
      <c r="H29" s="6"/>
      <c r="J29" s="82"/>
      <c r="K29" s="83"/>
      <c r="L29" s="27">
        <f t="shared" si="9"/>
        <v>0</v>
      </c>
      <c r="M29" s="6"/>
    </row>
    <row r="30" spans="2:16" ht="15" customHeight="1" thickBot="1" x14ac:dyDescent="0.3">
      <c r="B30" s="2"/>
      <c r="C30" s="4" t="s">
        <v>25</v>
      </c>
      <c r="D30" s="85"/>
      <c r="E30" s="86"/>
      <c r="F30" s="87"/>
      <c r="G30" s="220">
        <f t="shared" si="10"/>
        <v>0</v>
      </c>
      <c r="H30" s="6"/>
      <c r="J30" s="85"/>
      <c r="K30" s="86"/>
      <c r="L30" s="28">
        <f t="shared" si="9"/>
        <v>0</v>
      </c>
      <c r="M30" s="6"/>
    </row>
    <row r="31" spans="2:16" ht="15" customHeight="1" thickBot="1" x14ac:dyDescent="0.3">
      <c r="B31" s="252" t="s">
        <v>26</v>
      </c>
      <c r="C31" s="276"/>
      <c r="D31" s="17">
        <f>SUM(D32:D33)</f>
        <v>0</v>
      </c>
      <c r="E31" s="17">
        <f t="shared" ref="E31:F31" si="11">SUM(E32:E33)</f>
        <v>0</v>
      </c>
      <c r="F31" s="17">
        <f t="shared" si="11"/>
        <v>0</v>
      </c>
      <c r="G31" s="25">
        <f>D31+E31+F31</f>
        <v>0</v>
      </c>
      <c r="H31" s="7" t="e">
        <f>G31/$G$52</f>
        <v>#DIV/0!</v>
      </c>
      <c r="J31" s="17">
        <f>SUM(J32:J33)</f>
        <v>0</v>
      </c>
      <c r="K31" s="17">
        <f t="shared" ref="K31" si="12">SUM(K32:K33)</f>
        <v>0</v>
      </c>
      <c r="L31" s="25">
        <f t="shared" si="9"/>
        <v>0</v>
      </c>
      <c r="M31" s="221" t="e">
        <f>L31/$L$52</f>
        <v>#DIV/0!</v>
      </c>
    </row>
    <row r="32" spans="2:16" ht="15" customHeight="1" x14ac:dyDescent="0.25">
      <c r="B32" s="1"/>
      <c r="C32" s="121" t="s">
        <v>27</v>
      </c>
      <c r="D32" s="79"/>
      <c r="E32" s="80"/>
      <c r="F32" s="81"/>
      <c r="G32" s="218">
        <f t="shared" si="10"/>
        <v>0</v>
      </c>
      <c r="H32" s="6"/>
      <c r="J32" s="79"/>
      <c r="K32" s="80"/>
      <c r="L32" s="26">
        <f t="shared" si="9"/>
        <v>0</v>
      </c>
      <c r="M32" s="6"/>
      <c r="P32" s="100"/>
    </row>
    <row r="33" spans="2:16" s="8" customFormat="1" ht="15" customHeight="1" thickBot="1" x14ac:dyDescent="0.3">
      <c r="B33" s="1"/>
      <c r="C33" s="3" t="s">
        <v>28</v>
      </c>
      <c r="D33" s="85"/>
      <c r="E33" s="86"/>
      <c r="F33" s="87"/>
      <c r="G33" s="220">
        <f t="shared" si="10"/>
        <v>0</v>
      </c>
      <c r="H33" s="6"/>
      <c r="J33" s="85"/>
      <c r="K33" s="86"/>
      <c r="L33" s="28">
        <f t="shared" si="9"/>
        <v>0</v>
      </c>
      <c r="M33" s="6"/>
      <c r="P33" s="98"/>
    </row>
    <row r="34" spans="2:16" s="8" customFormat="1" ht="15" customHeight="1" thickBot="1" x14ac:dyDescent="0.3">
      <c r="B34" s="252" t="s">
        <v>29</v>
      </c>
      <c r="C34" s="276"/>
      <c r="D34" s="17">
        <f>SUM(D35:D36)</f>
        <v>0</v>
      </c>
      <c r="E34" s="17">
        <f t="shared" ref="E34:F34" si="13">SUM(E35:E36)</f>
        <v>0</v>
      </c>
      <c r="F34" s="17">
        <f t="shared" si="13"/>
        <v>0</v>
      </c>
      <c r="G34" s="25">
        <f>D34+E34+F34</f>
        <v>0</v>
      </c>
      <c r="H34" s="7" t="e">
        <f>G34/$G$52</f>
        <v>#DIV/0!</v>
      </c>
      <c r="J34" s="17">
        <f>SUM(J35:J36)</f>
        <v>0</v>
      </c>
      <c r="K34" s="17">
        <f t="shared" ref="K34" si="14">SUM(K35:K36)</f>
        <v>0</v>
      </c>
      <c r="L34" s="25">
        <f t="shared" si="9"/>
        <v>0</v>
      </c>
      <c r="M34" s="221" t="e">
        <f>L34/$L$52</f>
        <v>#DIV/0!</v>
      </c>
      <c r="P34" s="99"/>
    </row>
    <row r="35" spans="2:16" ht="15" customHeight="1" x14ac:dyDescent="0.25">
      <c r="B35" s="1"/>
      <c r="C35" s="3" t="s">
        <v>30</v>
      </c>
      <c r="D35" s="79"/>
      <c r="E35" s="80"/>
      <c r="F35" s="81"/>
      <c r="G35" s="218">
        <f t="shared" si="10"/>
        <v>0</v>
      </c>
      <c r="H35" s="6"/>
      <c r="I35" s="43"/>
      <c r="J35" s="79"/>
      <c r="K35" s="80"/>
      <c r="L35" s="26">
        <f t="shared" si="9"/>
        <v>0</v>
      </c>
      <c r="M35" s="6"/>
      <c r="P35" s="99"/>
    </row>
    <row r="36" spans="2:16" ht="15" customHeight="1" thickBot="1" x14ac:dyDescent="0.3">
      <c r="B36" s="1"/>
      <c r="C36" s="3" t="s">
        <v>31</v>
      </c>
      <c r="D36" s="85"/>
      <c r="E36" s="86"/>
      <c r="F36" s="87"/>
      <c r="G36" s="220">
        <f t="shared" si="10"/>
        <v>0</v>
      </c>
      <c r="H36" s="6"/>
      <c r="J36" s="85"/>
      <c r="K36" s="86"/>
      <c r="L36" s="28">
        <f t="shared" si="9"/>
        <v>0</v>
      </c>
      <c r="M36" s="6"/>
      <c r="P36" s="99"/>
    </row>
    <row r="37" spans="2:16" ht="15" customHeight="1" thickBot="1" x14ac:dyDescent="0.3">
      <c r="B37" s="252" t="s">
        <v>32</v>
      </c>
      <c r="C37" s="276"/>
      <c r="D37" s="17">
        <f>SUM(D38:D39)</f>
        <v>0</v>
      </c>
      <c r="E37" s="17">
        <f t="shared" ref="E37:F37" si="15">SUM(E38:E39)</f>
        <v>0</v>
      </c>
      <c r="F37" s="17">
        <f t="shared" si="15"/>
        <v>0</v>
      </c>
      <c r="G37" s="25">
        <f>D37+E37+F37</f>
        <v>0</v>
      </c>
      <c r="H37" s="7" t="e">
        <f>G37/$G$52</f>
        <v>#DIV/0!</v>
      </c>
      <c r="J37" s="17">
        <f>SUM(J38:J39)</f>
        <v>0</v>
      </c>
      <c r="K37" s="17">
        <f t="shared" ref="K37" si="16">SUM(K38:K39)</f>
        <v>0</v>
      </c>
      <c r="L37" s="25">
        <f t="shared" si="9"/>
        <v>0</v>
      </c>
      <c r="M37" s="221" t="e">
        <f>L37/$L$52</f>
        <v>#DIV/0!</v>
      </c>
      <c r="P37" s="99"/>
    </row>
    <row r="38" spans="2:16" ht="15" customHeight="1" x14ac:dyDescent="0.25">
      <c r="B38" s="1"/>
      <c r="C38" s="3" t="s">
        <v>33</v>
      </c>
      <c r="D38" s="79"/>
      <c r="E38" s="80"/>
      <c r="F38" s="81"/>
      <c r="G38" s="218">
        <f t="shared" si="10"/>
        <v>0</v>
      </c>
      <c r="H38" s="6"/>
      <c r="I38" s="33"/>
      <c r="J38" s="79"/>
      <c r="K38" s="80"/>
      <c r="L38" s="26">
        <f t="shared" si="9"/>
        <v>0</v>
      </c>
      <c r="M38" s="6"/>
      <c r="P38" s="99"/>
    </row>
    <row r="39" spans="2:16" ht="15" customHeight="1" thickBot="1" x14ac:dyDescent="0.3">
      <c r="B39" s="1"/>
      <c r="C39" s="5" t="s">
        <v>34</v>
      </c>
      <c r="D39" s="85"/>
      <c r="E39" s="86"/>
      <c r="F39" s="87"/>
      <c r="G39" s="220">
        <f t="shared" si="10"/>
        <v>0</v>
      </c>
      <c r="H39" s="6"/>
      <c r="I39" s="33"/>
      <c r="J39" s="85"/>
      <c r="K39" s="86"/>
      <c r="L39" s="28">
        <f t="shared" si="9"/>
        <v>0</v>
      </c>
      <c r="M39" s="6"/>
      <c r="P39" s="99"/>
    </row>
    <row r="40" spans="2:16" ht="15" customHeight="1" thickBot="1" x14ac:dyDescent="0.3">
      <c r="B40" s="314" t="s">
        <v>35</v>
      </c>
      <c r="C40" s="315"/>
      <c r="D40" s="16">
        <f>SUM(D41:D43)</f>
        <v>0</v>
      </c>
      <c r="E40" s="16">
        <f t="shared" ref="E40:F40" si="17">SUM(E41:E43)</f>
        <v>0</v>
      </c>
      <c r="F40" s="16">
        <f t="shared" si="17"/>
        <v>0</v>
      </c>
      <c r="G40" s="25">
        <f>D40+E40+F40</f>
        <v>0</v>
      </c>
      <c r="H40" s="7" t="e">
        <f>G40/$G$52</f>
        <v>#DIV/0!</v>
      </c>
      <c r="I40" s="33"/>
      <c r="J40" s="16">
        <f>SUM(J41:J43)</f>
        <v>0</v>
      </c>
      <c r="K40" s="16">
        <f t="shared" ref="K40" si="18">SUM(K41:K43)</f>
        <v>0</v>
      </c>
      <c r="L40" s="25">
        <f t="shared" si="9"/>
        <v>0</v>
      </c>
      <c r="M40" s="221" t="e">
        <f>L40/$L$52</f>
        <v>#DIV/0!</v>
      </c>
      <c r="P40" s="99"/>
    </row>
    <row r="41" spans="2:16" ht="15" customHeight="1" x14ac:dyDescent="0.25">
      <c r="B41" s="1"/>
      <c r="C41" s="3" t="s">
        <v>36</v>
      </c>
      <c r="D41" s="79"/>
      <c r="E41" s="80"/>
      <c r="F41" s="81"/>
      <c r="G41" s="218">
        <f t="shared" si="10"/>
        <v>0</v>
      </c>
      <c r="H41" s="6"/>
      <c r="J41" s="79"/>
      <c r="K41" s="80"/>
      <c r="L41" s="26">
        <f t="shared" si="9"/>
        <v>0</v>
      </c>
      <c r="M41" s="6"/>
      <c r="P41" s="99"/>
    </row>
    <row r="42" spans="2:16" ht="15" customHeight="1" x14ac:dyDescent="0.25">
      <c r="B42" s="1"/>
      <c r="C42" s="3" t="s">
        <v>37</v>
      </c>
      <c r="D42" s="82"/>
      <c r="E42" s="83"/>
      <c r="F42" s="84"/>
      <c r="G42" s="219">
        <f t="shared" si="10"/>
        <v>0</v>
      </c>
      <c r="H42" s="6"/>
      <c r="I42" s="33"/>
      <c r="J42" s="82"/>
      <c r="K42" s="83"/>
      <c r="L42" s="27">
        <f t="shared" si="9"/>
        <v>0</v>
      </c>
      <c r="M42" s="6"/>
      <c r="P42" s="99"/>
    </row>
    <row r="43" spans="2:16" ht="15" customHeight="1" thickBot="1" x14ac:dyDescent="0.3">
      <c r="B43" s="2"/>
      <c r="C43" s="4" t="s">
        <v>38</v>
      </c>
      <c r="D43" s="85"/>
      <c r="E43" s="86"/>
      <c r="F43" s="87"/>
      <c r="G43" s="220">
        <f t="shared" si="10"/>
        <v>0</v>
      </c>
      <c r="H43" s="6"/>
      <c r="I43" s="33"/>
      <c r="J43" s="85"/>
      <c r="K43" s="86"/>
      <c r="L43" s="28">
        <f t="shared" si="9"/>
        <v>0</v>
      </c>
      <c r="M43" s="6"/>
      <c r="P43" s="99"/>
    </row>
    <row r="44" spans="2:16" ht="15" customHeight="1" thickBot="1" x14ac:dyDescent="0.3">
      <c r="B44" s="252" t="s">
        <v>39</v>
      </c>
      <c r="C44" s="253"/>
      <c r="D44" s="17">
        <f>SUM(D45:D51)</f>
        <v>0</v>
      </c>
      <c r="E44" s="17">
        <f>SUM(E45:E51)</f>
        <v>0</v>
      </c>
      <c r="F44" s="17">
        <f>SUM(F45:F51)</f>
        <v>0</v>
      </c>
      <c r="G44" s="25">
        <f>D44+E44+F44</f>
        <v>0</v>
      </c>
      <c r="H44" s="7" t="e">
        <f>G44/$G$52</f>
        <v>#DIV/0!</v>
      </c>
      <c r="J44" s="17">
        <f>SUM(J45:J51)</f>
        <v>0</v>
      </c>
      <c r="K44" s="17">
        <f>SUM(K45:K51)</f>
        <v>0</v>
      </c>
      <c r="L44" s="25">
        <f t="shared" si="9"/>
        <v>0</v>
      </c>
      <c r="M44" s="221" t="e">
        <f>L44/$L$52</f>
        <v>#DIV/0!</v>
      </c>
    </row>
    <row r="45" spans="2:16" ht="15" customHeight="1" x14ac:dyDescent="0.25">
      <c r="B45" s="1"/>
      <c r="C45" s="3" t="s">
        <v>40</v>
      </c>
      <c r="D45" s="79"/>
      <c r="E45" s="80"/>
      <c r="F45" s="81"/>
      <c r="G45" s="218">
        <f t="shared" si="10"/>
        <v>0</v>
      </c>
      <c r="H45" s="6"/>
      <c r="J45" s="79"/>
      <c r="K45" s="80"/>
      <c r="L45" s="26">
        <f t="shared" si="9"/>
        <v>0</v>
      </c>
      <c r="M45" s="6"/>
    </row>
    <row r="46" spans="2:16" ht="15" customHeight="1" x14ac:dyDescent="0.25">
      <c r="B46" s="1"/>
      <c r="C46" s="5" t="s">
        <v>41</v>
      </c>
      <c r="D46" s="82"/>
      <c r="E46" s="83"/>
      <c r="F46" s="84"/>
      <c r="G46" s="218">
        <f t="shared" si="10"/>
        <v>0</v>
      </c>
      <c r="H46" s="6"/>
      <c r="J46" s="82"/>
      <c r="K46" s="83"/>
      <c r="L46" s="26">
        <f t="shared" si="9"/>
        <v>0</v>
      </c>
      <c r="M46" s="6"/>
      <c r="P46" s="100"/>
    </row>
    <row r="47" spans="2:16" ht="15" customHeight="1" x14ac:dyDescent="0.25">
      <c r="B47" s="1"/>
      <c r="C47" s="5" t="s">
        <v>42</v>
      </c>
      <c r="D47" s="82"/>
      <c r="E47" s="83"/>
      <c r="F47" s="84"/>
      <c r="G47" s="218">
        <f t="shared" si="10"/>
        <v>0</v>
      </c>
      <c r="H47" s="6"/>
      <c r="J47" s="82"/>
      <c r="K47" s="83"/>
      <c r="L47" s="26">
        <f t="shared" si="9"/>
        <v>0</v>
      </c>
      <c r="M47" s="6"/>
      <c r="P47" s="100"/>
    </row>
    <row r="48" spans="2:16" ht="15" customHeight="1" x14ac:dyDescent="0.25">
      <c r="B48" s="1"/>
      <c r="C48" s="3" t="s">
        <v>43</v>
      </c>
      <c r="D48" s="82"/>
      <c r="E48" s="83"/>
      <c r="F48" s="84"/>
      <c r="G48" s="218">
        <f t="shared" si="10"/>
        <v>0</v>
      </c>
      <c r="H48" s="6"/>
      <c r="J48" s="82"/>
      <c r="K48" s="83"/>
      <c r="L48" s="26">
        <f t="shared" si="9"/>
        <v>0</v>
      </c>
      <c r="M48" s="6"/>
      <c r="P48" s="99"/>
    </row>
    <row r="49" spans="2:16" ht="15" customHeight="1" x14ac:dyDescent="0.25">
      <c r="B49" s="1"/>
      <c r="C49" s="5" t="s">
        <v>44</v>
      </c>
      <c r="D49" s="82"/>
      <c r="E49" s="83"/>
      <c r="F49" s="84"/>
      <c r="G49" s="218">
        <f t="shared" si="10"/>
        <v>0</v>
      </c>
      <c r="H49" s="6"/>
      <c r="J49" s="82"/>
      <c r="K49" s="83"/>
      <c r="L49" s="26">
        <f t="shared" si="9"/>
        <v>0</v>
      </c>
      <c r="M49" s="6"/>
      <c r="P49" s="100"/>
    </row>
    <row r="50" spans="2:16" ht="15" customHeight="1" x14ac:dyDescent="0.25">
      <c r="B50" s="1"/>
      <c r="C50" s="3" t="s">
        <v>45</v>
      </c>
      <c r="D50" s="82"/>
      <c r="E50" s="83"/>
      <c r="F50" s="84"/>
      <c r="G50" s="218">
        <f t="shared" si="10"/>
        <v>0</v>
      </c>
      <c r="H50" s="6"/>
      <c r="J50" s="82"/>
      <c r="K50" s="83"/>
      <c r="L50" s="26">
        <f t="shared" si="9"/>
        <v>0</v>
      </c>
      <c r="M50" s="6"/>
      <c r="P50" s="98"/>
    </row>
    <row r="51" spans="2:16" s="8" customFormat="1" ht="15" customHeight="1" thickBot="1" x14ac:dyDescent="0.3">
      <c r="B51" s="2"/>
      <c r="C51" s="4" t="s">
        <v>46</v>
      </c>
      <c r="D51" s="85"/>
      <c r="E51" s="86"/>
      <c r="F51" s="87"/>
      <c r="G51" s="218">
        <f t="shared" si="10"/>
        <v>0</v>
      </c>
      <c r="H51" s="6"/>
      <c r="J51" s="85"/>
      <c r="K51" s="86"/>
      <c r="L51" s="26">
        <f t="shared" si="9"/>
        <v>0</v>
      </c>
      <c r="M51" s="6"/>
      <c r="P51" s="99"/>
    </row>
    <row r="52" spans="2:16" ht="18" customHeight="1" thickBot="1" x14ac:dyDescent="0.3">
      <c r="B52" s="241" t="s">
        <v>47</v>
      </c>
      <c r="C52" s="242"/>
      <c r="D52" s="44">
        <f>D27+D31+D34+D37+D40+D44</f>
        <v>0</v>
      </c>
      <c r="E52" s="76">
        <f>E27+E31+E34+E37+E40+E44</f>
        <v>0</v>
      </c>
      <c r="F52" s="173">
        <f>F27+F31+F34+F37+F40+F44</f>
        <v>0</v>
      </c>
      <c r="G52" s="174">
        <f>G27+G31+G34+G37+G40+G44</f>
        <v>0</v>
      </c>
      <c r="H52" s="45" t="e">
        <f>H27+H31+H34+H37+H40+H44</f>
        <v>#DIV/0!</v>
      </c>
      <c r="J52" s="175">
        <f>J27+J31+J34+J37+J40+J44</f>
        <v>0</v>
      </c>
      <c r="K52" s="176">
        <f>K27+K31+K34+K37+K40+K44</f>
        <v>0</v>
      </c>
      <c r="L52" s="174">
        <f>L27+L31+L34+L37+L40+L44</f>
        <v>0</v>
      </c>
      <c r="M52" s="45" t="e">
        <f>M27+M31+M34+M37+M40+M44</f>
        <v>#DIV/0!</v>
      </c>
      <c r="P52" s="99"/>
    </row>
    <row r="53" spans="2:16" ht="29.25" customHeight="1" thickBot="1" x14ac:dyDescent="0.3">
      <c r="B53" s="316" t="s">
        <v>112</v>
      </c>
      <c r="C53" s="317"/>
      <c r="D53" s="317"/>
      <c r="E53" s="317"/>
      <c r="F53" s="318"/>
      <c r="G53" s="156">
        <f>ROUND(IF(G52*4%&gt;50000,50000,G52*4%),0)</f>
        <v>0</v>
      </c>
      <c r="H53" s="70"/>
      <c r="J53" s="310"/>
      <c r="K53" s="311"/>
      <c r="L53" s="156">
        <f>ROUND(IF(L52*4%&gt;50000,50000,L52*4%),0)</f>
        <v>0</v>
      </c>
      <c r="M53" s="70"/>
      <c r="P53" s="99"/>
    </row>
    <row r="54" spans="2:16" ht="30" customHeight="1" thickBot="1" x14ac:dyDescent="0.3">
      <c r="B54" s="312" t="s">
        <v>48</v>
      </c>
      <c r="C54" s="313"/>
      <c r="D54" s="313"/>
      <c r="E54" s="313"/>
      <c r="F54" s="319"/>
      <c r="G54" s="157">
        <f>G52+G53</f>
        <v>0</v>
      </c>
      <c r="H54" s="24"/>
      <c r="J54" s="312" t="s">
        <v>48</v>
      </c>
      <c r="K54" s="313"/>
      <c r="L54" s="157">
        <f>L52+L53</f>
        <v>0</v>
      </c>
      <c r="M54" s="24"/>
      <c r="P54" s="99"/>
    </row>
    <row r="55" spans="2:16" ht="16.5" customHeight="1" x14ac:dyDescent="0.25">
      <c r="B55" s="64"/>
      <c r="C55" s="64"/>
      <c r="D55" s="65"/>
      <c r="E55" s="65"/>
      <c r="F55" s="65"/>
      <c r="G55" s="66"/>
      <c r="H55" s="67"/>
      <c r="J55" s="65"/>
      <c r="K55" s="65"/>
      <c r="L55" s="66"/>
      <c r="M55" s="67"/>
      <c r="P55" s="99"/>
    </row>
    <row r="56" spans="2:16" ht="25.5" customHeight="1" x14ac:dyDescent="0.25">
      <c r="B56" s="321" t="s">
        <v>49</v>
      </c>
      <c r="C56" s="321"/>
      <c r="D56" s="321"/>
      <c r="E56" s="321"/>
      <c r="F56" s="321"/>
      <c r="G56" s="321"/>
      <c r="H56" s="321"/>
      <c r="P56" s="99"/>
    </row>
    <row r="57" spans="2:16" s="8" customFormat="1" ht="71.25" customHeight="1" x14ac:dyDescent="0.25">
      <c r="B57" s="289" t="s">
        <v>50</v>
      </c>
      <c r="C57" s="289"/>
      <c r="D57" s="289"/>
      <c r="E57" s="289"/>
      <c r="F57" s="289"/>
      <c r="G57" s="289"/>
      <c r="H57" s="289"/>
      <c r="P57" s="99"/>
    </row>
    <row r="58" spans="2:16" s="8" customFormat="1" ht="49.5" customHeight="1" x14ac:dyDescent="0.25">
      <c r="B58" s="322" t="s">
        <v>51</v>
      </c>
      <c r="C58" s="322"/>
      <c r="D58" s="322"/>
      <c r="E58" s="322"/>
      <c r="F58" s="322"/>
      <c r="G58" s="322"/>
      <c r="H58" s="322"/>
      <c r="P58" s="99"/>
    </row>
    <row r="59" spans="2:16" ht="21.75" customHeight="1" x14ac:dyDescent="0.25">
      <c r="B59" s="320" t="s">
        <v>52</v>
      </c>
      <c r="C59" s="320"/>
      <c r="D59" s="320"/>
      <c r="E59" s="320"/>
      <c r="F59" s="320"/>
      <c r="G59" s="320"/>
      <c r="H59" s="320"/>
      <c r="P59" s="99"/>
    </row>
    <row r="60" spans="2:16" ht="36" customHeight="1" x14ac:dyDescent="0.25">
      <c r="B60" s="289" t="s">
        <v>53</v>
      </c>
      <c r="C60" s="289"/>
      <c r="D60" s="289"/>
      <c r="E60" s="289"/>
      <c r="F60" s="289"/>
      <c r="G60" s="289"/>
      <c r="H60" s="289"/>
    </row>
    <row r="61" spans="2:16" ht="19.5" customHeight="1" thickBot="1" x14ac:dyDescent="0.3"/>
    <row r="62" spans="2:16" ht="36.75" customHeight="1" x14ac:dyDescent="0.25">
      <c r="B62" s="238" t="s">
        <v>119</v>
      </c>
      <c r="C62" s="239"/>
      <c r="D62" s="239"/>
      <c r="E62" s="239"/>
      <c r="F62" s="239"/>
      <c r="G62" s="239"/>
      <c r="H62" s="240"/>
      <c r="J62" s="261" t="s">
        <v>106</v>
      </c>
      <c r="K62" s="262"/>
      <c r="L62" s="262"/>
      <c r="M62" s="263"/>
    </row>
    <row r="63" spans="2:16" ht="15.75" customHeight="1" thickBot="1" x14ac:dyDescent="0.3">
      <c r="B63" s="300"/>
      <c r="C63" s="301"/>
      <c r="D63" s="301"/>
      <c r="E63" s="301"/>
      <c r="F63" s="301"/>
      <c r="G63" s="301"/>
      <c r="H63" s="302"/>
      <c r="J63" s="264"/>
      <c r="K63" s="265"/>
      <c r="L63" s="265"/>
      <c r="M63" s="266"/>
    </row>
    <row r="64" spans="2:16" ht="15.75" x14ac:dyDescent="0.25">
      <c r="B64" s="297" t="s">
        <v>92</v>
      </c>
      <c r="C64" s="298"/>
      <c r="D64" s="298"/>
      <c r="E64" s="298"/>
      <c r="F64" s="298"/>
      <c r="G64" s="298"/>
      <c r="H64" s="299"/>
      <c r="J64" s="297"/>
      <c r="K64" s="298"/>
      <c r="L64" s="298"/>
      <c r="M64" s="299"/>
    </row>
    <row r="65" spans="2:13" ht="44.25" customHeight="1" x14ac:dyDescent="0.25">
      <c r="B65" s="305"/>
      <c r="C65" s="306"/>
      <c r="D65" s="10" t="s">
        <v>4</v>
      </c>
      <c r="E65" s="10" t="s">
        <v>5</v>
      </c>
      <c r="F65" s="14" t="s">
        <v>6</v>
      </c>
      <c r="G65" s="15" t="s">
        <v>7</v>
      </c>
      <c r="H65" s="163" t="s">
        <v>20</v>
      </c>
      <c r="J65" s="146" t="s">
        <v>4</v>
      </c>
      <c r="K65" s="10" t="s">
        <v>5</v>
      </c>
      <c r="L65" s="15" t="s">
        <v>7</v>
      </c>
      <c r="M65" s="163" t="s">
        <v>20</v>
      </c>
    </row>
    <row r="66" spans="2:13" ht="15.75" customHeight="1" x14ac:dyDescent="0.25">
      <c r="B66" s="295" t="s">
        <v>54</v>
      </c>
      <c r="C66" s="296"/>
      <c r="D66" s="18">
        <f>SUM(D67:D68)</f>
        <v>0</v>
      </c>
      <c r="E66" s="18">
        <f>SUM(E67:E68)</f>
        <v>0</v>
      </c>
      <c r="F66" s="18">
        <f>SUM(F67:F68)</f>
        <v>0</v>
      </c>
      <c r="G66" s="29">
        <f>SUM(G67:G68)</f>
        <v>0</v>
      </c>
      <c r="H66" s="164" t="e">
        <f>G66/G73</f>
        <v>#DIV/0!</v>
      </c>
      <c r="J66" s="147">
        <f>SUM(J67:J68)</f>
        <v>0</v>
      </c>
      <c r="K66" s="18">
        <f>SUM(K67:K68)</f>
        <v>0</v>
      </c>
      <c r="L66" s="29">
        <f>SUM(L67:L68)</f>
        <v>0</v>
      </c>
      <c r="M66" s="164" t="e">
        <f>L66/L73</f>
        <v>#DIV/0!</v>
      </c>
    </row>
    <row r="67" spans="2:13" ht="15.75" x14ac:dyDescent="0.25">
      <c r="B67" s="287" t="s">
        <v>56</v>
      </c>
      <c r="C67" s="30" t="s">
        <v>57</v>
      </c>
      <c r="D67" s="31">
        <f>D23</f>
        <v>0</v>
      </c>
      <c r="E67" s="31">
        <f>E23</f>
        <v>0</v>
      </c>
      <c r="F67" s="31">
        <f>F23</f>
        <v>0</v>
      </c>
      <c r="G67" s="40">
        <f>D67+E67+F67</f>
        <v>0</v>
      </c>
      <c r="H67" s="290" t="e">
        <f>(G67+G68)/G73</f>
        <v>#DIV/0!</v>
      </c>
      <c r="J67" s="149">
        <f>J23</f>
        <v>0</v>
      </c>
      <c r="K67" s="31">
        <f>K23</f>
        <v>0</v>
      </c>
      <c r="L67" s="40">
        <f>J67+K67</f>
        <v>0</v>
      </c>
      <c r="M67" s="290" t="e">
        <f>(L67+L68)/L73</f>
        <v>#DIV/0!</v>
      </c>
    </row>
    <row r="68" spans="2:13" ht="15.75" x14ac:dyDescent="0.25">
      <c r="B68" s="288"/>
      <c r="C68" s="46" t="s">
        <v>58</v>
      </c>
      <c r="D68" s="292"/>
      <c r="E68" s="293"/>
      <c r="F68" s="294"/>
      <c r="G68" s="35">
        <f>D77</f>
        <v>0</v>
      </c>
      <c r="H68" s="291"/>
      <c r="J68" s="303"/>
      <c r="K68" s="293"/>
      <c r="L68" s="35">
        <f>J77</f>
        <v>0</v>
      </c>
      <c r="M68" s="291"/>
    </row>
    <row r="69" spans="2:13" ht="15.75" x14ac:dyDescent="0.25">
      <c r="B69" s="304" t="s">
        <v>59</v>
      </c>
      <c r="C69" s="296"/>
      <c r="D69" s="18"/>
      <c r="E69" s="18"/>
      <c r="F69" s="18"/>
      <c r="G69" s="39">
        <f>SUM(G70:G72)</f>
        <v>0</v>
      </c>
      <c r="H69" s="164" t="e">
        <f>G69/G73</f>
        <v>#DIV/0!</v>
      </c>
      <c r="J69" s="147"/>
      <c r="K69" s="18"/>
      <c r="L69" s="39">
        <f>SUM(L70:L72)</f>
        <v>0</v>
      </c>
      <c r="M69" s="164" t="e">
        <f>L69/L73</f>
        <v>#DIV/0!</v>
      </c>
    </row>
    <row r="70" spans="2:13" ht="15.75" x14ac:dyDescent="0.25">
      <c r="B70" s="287" t="s">
        <v>60</v>
      </c>
      <c r="C70" s="30" t="s">
        <v>61</v>
      </c>
      <c r="D70" s="97"/>
      <c r="E70" s="97"/>
      <c r="F70" s="97"/>
      <c r="G70" s="40">
        <f t="shared" ref="G70" si="19">D70+E70+F70</f>
        <v>0</v>
      </c>
      <c r="H70" s="290" t="e">
        <f>(G70+G71)/G73</f>
        <v>#DIV/0!</v>
      </c>
      <c r="J70" s="151"/>
      <c r="K70" s="97"/>
      <c r="L70" s="40">
        <f>J70+K70</f>
        <v>0</v>
      </c>
      <c r="M70" s="290" t="e">
        <f>(L70+L71)/L73</f>
        <v>#DIV/0!</v>
      </c>
    </row>
    <row r="71" spans="2:13" ht="15.75" x14ac:dyDescent="0.25">
      <c r="B71" s="288"/>
      <c r="C71" s="36" t="s">
        <v>62</v>
      </c>
      <c r="D71" s="292"/>
      <c r="E71" s="293"/>
      <c r="F71" s="294"/>
      <c r="G71" s="48">
        <f>D78</f>
        <v>0</v>
      </c>
      <c r="H71" s="291"/>
      <c r="J71" s="303"/>
      <c r="K71" s="293"/>
      <c r="L71" s="48">
        <f>J78</f>
        <v>0</v>
      </c>
      <c r="M71" s="291"/>
    </row>
    <row r="72" spans="2:13" ht="15.75" x14ac:dyDescent="0.25">
      <c r="B72" s="142"/>
      <c r="C72" s="11" t="s">
        <v>63</v>
      </c>
      <c r="D72" s="20"/>
      <c r="E72" s="20"/>
      <c r="F72" s="20"/>
      <c r="G72" s="41">
        <f>D72+E72+F72</f>
        <v>0</v>
      </c>
      <c r="H72" s="165" t="e">
        <f>G72/G73</f>
        <v>#DIV/0!</v>
      </c>
      <c r="J72" s="152"/>
      <c r="K72" s="20"/>
      <c r="L72" s="41">
        <f>J72+K72</f>
        <v>0</v>
      </c>
      <c r="M72" s="165" t="e">
        <f>L72/L73</f>
        <v>#DIV/0!</v>
      </c>
    </row>
    <row r="73" spans="2:13" ht="19.5" thickBot="1" x14ac:dyDescent="0.35">
      <c r="B73" s="273" t="s">
        <v>64</v>
      </c>
      <c r="C73" s="274"/>
      <c r="D73" s="274"/>
      <c r="E73" s="274"/>
      <c r="F73" s="275"/>
      <c r="G73" s="144">
        <f>G66+G69</f>
        <v>0</v>
      </c>
      <c r="H73" s="166" t="e">
        <f>H66+H69</f>
        <v>#DIV/0!</v>
      </c>
      <c r="J73" s="273" t="s">
        <v>64</v>
      </c>
      <c r="K73" s="274"/>
      <c r="L73" s="144">
        <f>L66+L69</f>
        <v>0</v>
      </c>
      <c r="M73" s="166" t="e">
        <f>M66+M69</f>
        <v>#DIV/0!</v>
      </c>
    </row>
    <row r="74" spans="2:13" ht="31.5" customHeight="1" thickBot="1" x14ac:dyDescent="0.3"/>
    <row r="75" spans="2:13" ht="16.5" thickBot="1" x14ac:dyDescent="0.3">
      <c r="B75" s="279" t="s">
        <v>65</v>
      </c>
      <c r="C75" s="280"/>
      <c r="D75" s="281"/>
      <c r="E75" s="8"/>
      <c r="F75" s="8"/>
      <c r="G75" s="8"/>
      <c r="H75" s="8"/>
      <c r="J75" s="123"/>
      <c r="K75" s="8"/>
      <c r="L75" s="8"/>
      <c r="M75" s="8"/>
    </row>
    <row r="76" spans="2:13" x14ac:dyDescent="0.25">
      <c r="B76" s="282" t="s">
        <v>113</v>
      </c>
      <c r="C76" s="283"/>
      <c r="D76" s="130">
        <f>D77+D78</f>
        <v>0</v>
      </c>
      <c r="E76" t="s">
        <v>66</v>
      </c>
      <c r="J76" s="167">
        <f>J77+J78</f>
        <v>0</v>
      </c>
      <c r="K76" t="s">
        <v>66</v>
      </c>
    </row>
    <row r="77" spans="2:13" ht="30" customHeight="1" x14ac:dyDescent="0.25">
      <c r="B77" s="131"/>
      <c r="C77" s="11" t="s">
        <v>116</v>
      </c>
      <c r="D77" s="135">
        <f>ROUND(IF(G52*2.4%&gt;30000,30000,G52*2.4%),0)</f>
        <v>0</v>
      </c>
      <c r="E77" s="236" t="s">
        <v>115</v>
      </c>
      <c r="F77" s="368"/>
      <c r="G77" s="368"/>
      <c r="J77" s="128">
        <f>ROUND(IF(L52*2.4%&gt;30000,30000,L52*2.4%),0)</f>
        <v>0</v>
      </c>
    </row>
    <row r="78" spans="2:13" ht="30.75" thickBot="1" x14ac:dyDescent="0.3">
      <c r="B78" s="131"/>
      <c r="C78" s="11" t="s">
        <v>114</v>
      </c>
      <c r="D78" s="135">
        <f>ROUND(IF(G52*1.6%&gt;20000,20000,G52*1.6%),0)</f>
        <v>0</v>
      </c>
      <c r="J78" s="168">
        <f>ROUND(IF(L52*1.6%&gt;20000,20000,L52*1.6%),0)</f>
        <v>0</v>
      </c>
    </row>
    <row r="79" spans="2:13" ht="15.75" thickBot="1" x14ac:dyDescent="0.3">
      <c r="B79" s="284" t="s">
        <v>67</v>
      </c>
      <c r="C79" s="285"/>
      <c r="D79" s="286"/>
      <c r="J79" s="126"/>
    </row>
    <row r="80" spans="2:13" ht="60.75" thickBot="1" x14ac:dyDescent="0.3">
      <c r="B80" s="101"/>
      <c r="C80" s="133" t="s">
        <v>68</v>
      </c>
      <c r="D80" s="134" t="e">
        <f>ROUND(IF(G80="oui",(G27+G31+G34+G37+G40)*27%*H70,0),0)</f>
        <v>#DIV/0!</v>
      </c>
      <c r="E80" s="369" t="s">
        <v>69</v>
      </c>
      <c r="F80" s="9" t="s">
        <v>70</v>
      </c>
      <c r="G80" s="96" t="s">
        <v>71</v>
      </c>
      <c r="J80" s="169" t="e">
        <f>ROUND(IF(M80="oui",(L27+L31+L34+L37+L40)*27%*M70,0),0)</f>
        <v>#DIV/0!</v>
      </c>
      <c r="K80" s="369" t="s">
        <v>69</v>
      </c>
      <c r="L80" s="9" t="s">
        <v>70</v>
      </c>
      <c r="M80" s="96" t="s">
        <v>71</v>
      </c>
    </row>
    <row r="81" spans="2:13" ht="15.75" thickBot="1" x14ac:dyDescent="0.3"/>
    <row r="82" spans="2:13" ht="16.5" thickBot="1" x14ac:dyDescent="0.3">
      <c r="B82" s="279" t="s">
        <v>72</v>
      </c>
      <c r="C82" s="280"/>
      <c r="D82" s="281"/>
      <c r="E82" s="8"/>
      <c r="F82" s="8"/>
      <c r="G82" s="8"/>
      <c r="H82" s="8"/>
      <c r="J82" s="123"/>
      <c r="K82" s="8"/>
      <c r="L82" s="8"/>
      <c r="M82" s="8"/>
    </row>
    <row r="83" spans="2:13" x14ac:dyDescent="0.25">
      <c r="B83" s="131"/>
      <c r="C83" s="108" t="s">
        <v>73</v>
      </c>
      <c r="D83" s="135">
        <f>G70</f>
        <v>0</v>
      </c>
      <c r="J83" s="170">
        <f>L70</f>
        <v>0</v>
      </c>
    </row>
    <row r="84" spans="2:13" x14ac:dyDescent="0.25">
      <c r="B84" s="131"/>
      <c r="C84" s="108" t="s">
        <v>74</v>
      </c>
      <c r="D84" s="135">
        <f>D78</f>
        <v>0</v>
      </c>
      <c r="J84" s="128">
        <f>J78</f>
        <v>0</v>
      </c>
    </row>
    <row r="85" spans="2:13" x14ac:dyDescent="0.25">
      <c r="B85" s="131"/>
      <c r="C85" s="109" t="s">
        <v>75</v>
      </c>
      <c r="D85" s="135" t="e">
        <f>D80</f>
        <v>#DIV/0!</v>
      </c>
      <c r="J85" s="128" t="e">
        <f>J80</f>
        <v>#DIV/0!</v>
      </c>
    </row>
    <row r="86" spans="2:13" ht="16.5" thickBot="1" x14ac:dyDescent="0.3">
      <c r="B86" s="277" t="s">
        <v>76</v>
      </c>
      <c r="C86" s="278"/>
      <c r="D86" s="136" t="e">
        <f>D83+D84+D85</f>
        <v>#DIV/0!</v>
      </c>
      <c r="J86" s="129" t="e">
        <f>J83+J84+J85</f>
        <v>#DIV/0!</v>
      </c>
    </row>
    <row r="87" spans="2:13" ht="15.75" thickBot="1" x14ac:dyDescent="0.3"/>
    <row r="88" spans="2:13" ht="19.5" customHeight="1" x14ac:dyDescent="0.25">
      <c r="B88" s="345" t="s">
        <v>129</v>
      </c>
      <c r="C88" s="346"/>
      <c r="D88" s="346"/>
      <c r="E88" s="346"/>
      <c r="F88" s="346"/>
      <c r="G88" s="347"/>
    </row>
    <row r="89" spans="2:13" ht="39" x14ac:dyDescent="0.25">
      <c r="B89" s="348"/>
      <c r="C89" s="352" t="s">
        <v>3</v>
      </c>
      <c r="D89" s="349" t="s">
        <v>73</v>
      </c>
      <c r="E89" s="349" t="s">
        <v>126</v>
      </c>
      <c r="F89" s="350" t="s">
        <v>128</v>
      </c>
      <c r="G89" s="353" t="s">
        <v>127</v>
      </c>
    </row>
    <row r="90" spans="2:13" x14ac:dyDescent="0.25">
      <c r="B90" s="50" t="s">
        <v>9</v>
      </c>
      <c r="C90" s="341">
        <f>C11</f>
        <v>0</v>
      </c>
      <c r="D90" s="190">
        <f>G11</f>
        <v>0</v>
      </c>
      <c r="E90" s="351" t="e">
        <f>D$77*G11/G$23+(D$77*G11/G$23)*5%+(D$77*G11/G$23)*9.95%</f>
        <v>#DIV/0!</v>
      </c>
      <c r="F90" s="192"/>
      <c r="G90" s="365" t="e">
        <f>D90+E90+F90</f>
        <v>#DIV/0!</v>
      </c>
    </row>
    <row r="91" spans="2:13" x14ac:dyDescent="0.25">
      <c r="B91" s="50" t="s">
        <v>10</v>
      </c>
      <c r="C91" s="341">
        <f t="shared" ref="C91:C94" si="20">C12</f>
        <v>0</v>
      </c>
      <c r="D91" s="190">
        <f t="shared" ref="D91:D94" si="21">G12</f>
        <v>0</v>
      </c>
      <c r="E91" s="351" t="e">
        <f t="shared" ref="E91:E94" si="22">D$77*G12/G$23+(D$77*G12/G$23)*5%+(D$77*G12/G$23)*9.95%</f>
        <v>#DIV/0!</v>
      </c>
      <c r="F91" s="183"/>
      <c r="G91" s="365" t="e">
        <f t="shared" ref="G91:G99" si="23">D91+E91+F91</f>
        <v>#DIV/0!</v>
      </c>
    </row>
    <row r="92" spans="2:13" x14ac:dyDescent="0.25">
      <c r="B92" s="50" t="s">
        <v>11</v>
      </c>
      <c r="C92" s="341">
        <f t="shared" si="20"/>
        <v>0</v>
      </c>
      <c r="D92" s="190">
        <f t="shared" si="21"/>
        <v>0</v>
      </c>
      <c r="E92" s="351" t="e">
        <f>D$77*G13/G$23+(D$77*G13/G$23)*5%+(D$77*G13/G$23)*9.95%</f>
        <v>#DIV/0!</v>
      </c>
      <c r="F92" s="183"/>
      <c r="G92" s="365" t="e">
        <f t="shared" si="23"/>
        <v>#DIV/0!</v>
      </c>
    </row>
    <row r="93" spans="2:13" x14ac:dyDescent="0.25">
      <c r="B93" s="50" t="s">
        <v>12</v>
      </c>
      <c r="C93" s="341">
        <f t="shared" si="20"/>
        <v>0</v>
      </c>
      <c r="D93" s="190">
        <f t="shared" si="21"/>
        <v>0</v>
      </c>
      <c r="E93" s="351" t="e">
        <f t="shared" si="22"/>
        <v>#DIV/0!</v>
      </c>
      <c r="F93" s="183"/>
      <c r="G93" s="365" t="e">
        <f t="shared" si="23"/>
        <v>#DIV/0!</v>
      </c>
    </row>
    <row r="94" spans="2:13" x14ac:dyDescent="0.25">
      <c r="B94" s="50" t="s">
        <v>13</v>
      </c>
      <c r="C94" s="341">
        <f t="shared" si="20"/>
        <v>0</v>
      </c>
      <c r="D94" s="190">
        <f t="shared" si="21"/>
        <v>0</v>
      </c>
      <c r="E94" s="351" t="e">
        <f t="shared" si="22"/>
        <v>#DIV/0!</v>
      </c>
      <c r="F94" s="187"/>
      <c r="G94" s="365" t="e">
        <f t="shared" si="23"/>
        <v>#DIV/0!</v>
      </c>
    </row>
    <row r="95" spans="2:13" x14ac:dyDescent="0.25">
      <c r="B95" s="50" t="s">
        <v>15</v>
      </c>
      <c r="C95" s="341">
        <f>C17</f>
        <v>0</v>
      </c>
      <c r="D95" s="190">
        <f>G17</f>
        <v>0</v>
      </c>
      <c r="E95" s="351" t="e">
        <f>D$77*G17/G$23+(D$77*G17/G$23)*5%+(D$77*G17/G$23)*9.95%</f>
        <v>#DIV/0!</v>
      </c>
      <c r="F95" s="192"/>
      <c r="G95" s="365" t="e">
        <f t="shared" si="23"/>
        <v>#DIV/0!</v>
      </c>
    </row>
    <row r="96" spans="2:13" x14ac:dyDescent="0.25">
      <c r="B96" s="50" t="s">
        <v>16</v>
      </c>
      <c r="C96" s="341">
        <f t="shared" ref="C96:C99" si="24">C18</f>
        <v>0</v>
      </c>
      <c r="D96" s="190">
        <f t="shared" ref="D96:D99" si="25">G18</f>
        <v>0</v>
      </c>
      <c r="E96" s="351" t="e">
        <f t="shared" ref="E96:E99" si="26">D$77*G18/G$23+(D$77*G18/G$23)*5%+(D$77*G18/G$23)*9.95%</f>
        <v>#DIV/0!</v>
      </c>
      <c r="F96" s="183"/>
      <c r="G96" s="365" t="e">
        <f t="shared" si="23"/>
        <v>#DIV/0!</v>
      </c>
    </row>
    <row r="97" spans="2:7" x14ac:dyDescent="0.25">
      <c r="B97" s="50" t="s">
        <v>17</v>
      </c>
      <c r="C97" s="341">
        <f t="shared" si="24"/>
        <v>0</v>
      </c>
      <c r="D97" s="190">
        <f t="shared" si="25"/>
        <v>0</v>
      </c>
      <c r="E97" s="351" t="e">
        <f t="shared" si="26"/>
        <v>#DIV/0!</v>
      </c>
      <c r="F97" s="183"/>
      <c r="G97" s="365" t="e">
        <f t="shared" si="23"/>
        <v>#DIV/0!</v>
      </c>
    </row>
    <row r="98" spans="2:7" x14ac:dyDescent="0.25">
      <c r="B98" s="50" t="s">
        <v>18</v>
      </c>
      <c r="C98" s="341">
        <f t="shared" si="24"/>
        <v>0</v>
      </c>
      <c r="D98" s="190">
        <f t="shared" si="25"/>
        <v>0</v>
      </c>
      <c r="E98" s="351" t="e">
        <f t="shared" si="26"/>
        <v>#DIV/0!</v>
      </c>
      <c r="F98" s="183"/>
      <c r="G98" s="365" t="e">
        <f t="shared" si="23"/>
        <v>#DIV/0!</v>
      </c>
    </row>
    <row r="99" spans="2:7" ht="15.75" thickBot="1" x14ac:dyDescent="0.3">
      <c r="B99" s="51" t="s">
        <v>19</v>
      </c>
      <c r="C99" s="342">
        <f t="shared" si="24"/>
        <v>0</v>
      </c>
      <c r="D99" s="227">
        <f t="shared" si="25"/>
        <v>0</v>
      </c>
      <c r="E99" s="364" t="e">
        <f t="shared" si="26"/>
        <v>#DIV/0!</v>
      </c>
      <c r="F99" s="196"/>
      <c r="G99" s="366" t="e">
        <f t="shared" si="23"/>
        <v>#DIV/0!</v>
      </c>
    </row>
    <row r="102" spans="2:7" x14ac:dyDescent="0.25">
      <c r="B102" t="s">
        <v>77</v>
      </c>
    </row>
  </sheetData>
  <protectedRanges>
    <protectedRange algorithmName="SHA-512" hashValue="rge6rNiGRp5+C3nNaAGoWRTog3Z12Jg56136Kf80tVjXJ7/1gUjiyUoLUSZOY7+KFzgsMs0Eo83hXz+PEWkKEQ==" saltValue="yZpYNH4q8NiMSWBHEYdFeg==" spinCount="100000" sqref="D52:H52 G53:G54 D44:H44 D27:H27 D31:H31 D34:H34 D37:H37 D40:H40 L53:L54 J27:M27 J52:M52 J31:M31 J34:M34 J37:M37 J40:M40 J44:M44" name="Plage1"/>
  </protectedRanges>
  <mergeCells count="59">
    <mergeCell ref="B88:G88"/>
    <mergeCell ref="J9:M9"/>
    <mergeCell ref="J53:K53"/>
    <mergeCell ref="J54:K54"/>
    <mergeCell ref="B9:H9"/>
    <mergeCell ref="B60:H60"/>
    <mergeCell ref="B16:C16"/>
    <mergeCell ref="B27:C27"/>
    <mergeCell ref="B40:C40"/>
    <mergeCell ref="B53:F53"/>
    <mergeCell ref="B54:F54"/>
    <mergeCell ref="B59:H59"/>
    <mergeCell ref="B56:H56"/>
    <mergeCell ref="B58:H58"/>
    <mergeCell ref="L25:L26"/>
    <mergeCell ref="M25:M26"/>
    <mergeCell ref="J26:K26"/>
    <mergeCell ref="J73:K73"/>
    <mergeCell ref="B62:H63"/>
    <mergeCell ref="J64:M64"/>
    <mergeCell ref="M67:M68"/>
    <mergeCell ref="J68:K68"/>
    <mergeCell ref="M70:M71"/>
    <mergeCell ref="J71:K71"/>
    <mergeCell ref="J62:M63"/>
    <mergeCell ref="B69:C69"/>
    <mergeCell ref="B65:C65"/>
    <mergeCell ref="B34:C34"/>
    <mergeCell ref="B37:C37"/>
    <mergeCell ref="B86:C86"/>
    <mergeCell ref="B82:D82"/>
    <mergeCell ref="B76:C76"/>
    <mergeCell ref="B79:D79"/>
    <mergeCell ref="B75:D75"/>
    <mergeCell ref="B70:B71"/>
    <mergeCell ref="B57:H57"/>
    <mergeCell ref="H67:H68"/>
    <mergeCell ref="H70:H71"/>
    <mergeCell ref="D68:F68"/>
    <mergeCell ref="D71:F71"/>
    <mergeCell ref="B66:C66"/>
    <mergeCell ref="B67:B68"/>
    <mergeCell ref="B64:H64"/>
    <mergeCell ref="E77:G77"/>
    <mergeCell ref="B2:H2"/>
    <mergeCell ref="B52:C52"/>
    <mergeCell ref="B25:C26"/>
    <mergeCell ref="D26:F26"/>
    <mergeCell ref="G25:G26"/>
    <mergeCell ref="H25:H26"/>
    <mergeCell ref="B44:C44"/>
    <mergeCell ref="B22:C22"/>
    <mergeCell ref="B23:C23"/>
    <mergeCell ref="B5:M5"/>
    <mergeCell ref="J2:M3"/>
    <mergeCell ref="B3:H3"/>
    <mergeCell ref="B7:M7"/>
    <mergeCell ref="B73:F73"/>
    <mergeCell ref="B31:C31"/>
  </mergeCells>
  <phoneticPr fontId="22" type="noConversion"/>
  <conditionalFormatting sqref="D86">
    <cfRule type="cellIs" dxfId="28" priority="32" operator="greaterThan">
      <formula>1500000</formula>
    </cfRule>
  </conditionalFormatting>
  <conditionalFormatting sqref="G54">
    <cfRule type="cellIs" dxfId="27" priority="19" operator="notEqual">
      <formula>$G$73</formula>
    </cfRule>
  </conditionalFormatting>
  <conditionalFormatting sqref="G73">
    <cfRule type="cellIs" dxfId="26" priority="18" operator="notEqual">
      <formula>$G$54</formula>
    </cfRule>
  </conditionalFormatting>
  <conditionalFormatting sqref="H16">
    <cfRule type="cellIs" dxfId="25" priority="3" operator="lessThan">
      <formula>0.2</formula>
    </cfRule>
  </conditionalFormatting>
  <conditionalFormatting sqref="H37">
    <cfRule type="cellIs" dxfId="24" priority="36" operator="greaterThan">
      <formula>0.25</formula>
    </cfRule>
  </conditionalFormatting>
  <conditionalFormatting sqref="H66:H68">
    <cfRule type="cellIs" dxfId="23" priority="35" operator="lessThan">
      <formula>0.2</formula>
    </cfRule>
  </conditionalFormatting>
  <conditionalFormatting sqref="H69">
    <cfRule type="cellIs" dxfId="22" priority="34" operator="greaterThan">
      <formula>0.8</formula>
    </cfRule>
  </conditionalFormatting>
  <conditionalFormatting sqref="H70">
    <cfRule type="cellIs" dxfId="21" priority="33" operator="greaterThan">
      <formula>0.4</formula>
    </cfRule>
  </conditionalFormatting>
  <conditionalFormatting sqref="I38:I40">
    <cfRule type="cellIs" dxfId="20" priority="30" operator="greaterThan">
      <formula>0.8</formula>
    </cfRule>
  </conditionalFormatting>
  <conditionalFormatting sqref="I42:I43">
    <cfRule type="cellIs" dxfId="19" priority="20" operator="greaterThan">
      <formula>0.8</formula>
    </cfRule>
  </conditionalFormatting>
  <conditionalFormatting sqref="J86">
    <cfRule type="cellIs" dxfId="18" priority="11" operator="greaterThan">
      <formula>1500000</formula>
    </cfRule>
  </conditionalFormatting>
  <conditionalFormatting sqref="L54">
    <cfRule type="cellIs" dxfId="17" priority="5" operator="notEqual">
      <formula>$G$87</formula>
    </cfRule>
  </conditionalFormatting>
  <conditionalFormatting sqref="L73">
    <cfRule type="cellIs" dxfId="16" priority="4" operator="notEqual">
      <formula>$L$54</formula>
    </cfRule>
  </conditionalFormatting>
  <conditionalFormatting sqref="M66:M68">
    <cfRule type="cellIs" dxfId="15" priority="14" operator="lessThan">
      <formula>0.2</formula>
    </cfRule>
  </conditionalFormatting>
  <conditionalFormatting sqref="M69">
    <cfRule type="cellIs" dxfId="14" priority="13" operator="greaterThan">
      <formula>0.8</formula>
    </cfRule>
  </conditionalFormatting>
  <conditionalFormatting sqref="M70">
    <cfRule type="cellIs" dxfId="13" priority="12" operator="greaterThan">
      <formula>0.4</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Feuil1!$A$3:$A$4</xm:f>
          </x14:formula1>
          <xm:sqref>G80 M80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M122"/>
  <sheetViews>
    <sheetView topLeftCell="A100" zoomScaleNormal="100" workbookViewId="0">
      <selection activeCell="K100" sqref="K100"/>
    </sheetView>
  </sheetViews>
  <sheetFormatPr baseColWidth="10" defaultColWidth="11.42578125" defaultRowHeight="15" x14ac:dyDescent="0.25"/>
  <cols>
    <col min="1" max="1" width="1.140625" customWidth="1"/>
    <col min="2" max="2" width="6" customWidth="1"/>
    <col min="3" max="3" width="53.28515625" customWidth="1"/>
    <col min="4" max="7" width="16.42578125" customWidth="1"/>
    <col min="8" max="8" width="11.28515625" customWidth="1"/>
    <col min="9" max="9" width="1" customWidth="1"/>
    <col min="10" max="12" width="16.42578125" customWidth="1"/>
    <col min="13" max="13" width="11.85546875" customWidth="1"/>
    <col min="16" max="16" width="20.7109375" customWidth="1"/>
    <col min="17" max="17" width="17.7109375" customWidth="1"/>
    <col min="18" max="18" width="15.5703125" customWidth="1"/>
    <col min="19" max="19" width="15.7109375" customWidth="1"/>
  </cols>
  <sheetData>
    <row r="1" spans="2:13" ht="5.25" customHeight="1" thickBot="1" x14ac:dyDescent="0.3"/>
    <row r="2" spans="2:13" ht="29.25" customHeight="1" x14ac:dyDescent="0.25">
      <c r="B2" s="238" t="s">
        <v>125</v>
      </c>
      <c r="C2" s="239"/>
      <c r="D2" s="239"/>
      <c r="E2" s="239"/>
      <c r="F2" s="239"/>
      <c r="G2" s="239"/>
      <c r="H2" s="240"/>
      <c r="J2" s="261" t="s">
        <v>106</v>
      </c>
      <c r="K2" s="262"/>
      <c r="L2" s="262"/>
      <c r="M2" s="263"/>
    </row>
    <row r="3" spans="2:13" ht="18.75" customHeight="1" thickBot="1" x14ac:dyDescent="0.3">
      <c r="B3" s="267" t="s">
        <v>0</v>
      </c>
      <c r="C3" s="268"/>
      <c r="D3" s="268"/>
      <c r="E3" s="268"/>
      <c r="F3" s="268"/>
      <c r="G3" s="268"/>
      <c r="H3" s="269"/>
      <c r="J3" s="264"/>
      <c r="K3" s="265"/>
      <c r="L3" s="265"/>
      <c r="M3" s="266"/>
    </row>
    <row r="4" spans="2:13" ht="5.25" customHeight="1" x14ac:dyDescent="0.25"/>
    <row r="5" spans="2:13" ht="18.75" x14ac:dyDescent="0.3">
      <c r="B5" s="323" t="s">
        <v>1</v>
      </c>
      <c r="C5" s="324"/>
      <c r="D5" s="324"/>
      <c r="E5" s="324"/>
      <c r="F5" s="324"/>
      <c r="G5" s="324"/>
      <c r="H5" s="324"/>
      <c r="I5" s="324"/>
      <c r="J5" s="324"/>
      <c r="K5" s="324"/>
      <c r="L5" s="324"/>
      <c r="M5" s="325"/>
    </row>
    <row r="6" spans="2:13" ht="4.5" customHeight="1" thickBot="1" x14ac:dyDescent="0.35">
      <c r="B6" s="159"/>
      <c r="C6" s="159"/>
      <c r="D6" s="159"/>
      <c r="E6" s="159"/>
      <c r="F6" s="159"/>
      <c r="G6" s="159"/>
      <c r="H6" s="159"/>
      <c r="I6" s="159"/>
      <c r="J6" s="159"/>
      <c r="K6" s="159"/>
      <c r="L6" s="159"/>
      <c r="M6" s="159"/>
    </row>
    <row r="7" spans="2:13" ht="47.25" customHeight="1" thickBot="1" x14ac:dyDescent="0.3">
      <c r="B7" s="270" t="s">
        <v>2</v>
      </c>
      <c r="C7" s="271"/>
      <c r="D7" s="271"/>
      <c r="E7" s="271"/>
      <c r="F7" s="271"/>
      <c r="G7" s="271"/>
      <c r="H7" s="271"/>
      <c r="I7" s="271"/>
      <c r="J7" s="271"/>
      <c r="K7" s="271"/>
      <c r="L7" s="271"/>
      <c r="M7" s="272"/>
    </row>
    <row r="8" spans="2:13" ht="9" customHeight="1" thickBot="1" x14ac:dyDescent="0.3"/>
    <row r="9" spans="2:13" ht="20.25" customHeight="1" thickBot="1" x14ac:dyDescent="0.3">
      <c r="B9" s="330" t="s">
        <v>118</v>
      </c>
      <c r="C9" s="308"/>
      <c r="D9" s="308"/>
      <c r="E9" s="308"/>
      <c r="F9" s="308"/>
      <c r="G9" s="308"/>
      <c r="H9" s="309"/>
      <c r="J9" s="307"/>
      <c r="K9" s="308"/>
      <c r="L9" s="308"/>
      <c r="M9" s="309"/>
    </row>
    <row r="10" spans="2:13" ht="14.25" customHeight="1" thickBot="1" x14ac:dyDescent="0.3">
      <c r="B10" s="52"/>
      <c r="C10" s="114" t="s">
        <v>3</v>
      </c>
      <c r="D10" s="110" t="s">
        <v>4</v>
      </c>
      <c r="E10" s="54" t="s">
        <v>5</v>
      </c>
      <c r="F10" s="57" t="s">
        <v>6</v>
      </c>
      <c r="G10" s="58" t="s">
        <v>7</v>
      </c>
      <c r="H10" s="58" t="s">
        <v>8</v>
      </c>
      <c r="J10" s="53" t="s">
        <v>104</v>
      </c>
      <c r="K10" s="54" t="s">
        <v>105</v>
      </c>
      <c r="L10" s="58" t="s">
        <v>7</v>
      </c>
      <c r="M10" s="58" t="s">
        <v>8</v>
      </c>
    </row>
    <row r="11" spans="2:13" ht="14.25" customHeight="1" x14ac:dyDescent="0.25">
      <c r="B11" s="50" t="s">
        <v>15</v>
      </c>
      <c r="C11" s="171"/>
      <c r="D11" s="111"/>
      <c r="E11" s="111"/>
      <c r="F11" s="89"/>
      <c r="G11" s="360">
        <f>D11+E11+F11</f>
        <v>0</v>
      </c>
      <c r="H11" s="161" t="e">
        <f t="shared" ref="H11:H21" si="0">G11/$G$21</f>
        <v>#DIV/0!</v>
      </c>
      <c r="J11" s="88"/>
      <c r="K11" s="111"/>
      <c r="L11" s="200">
        <f>J11+K11</f>
        <v>0</v>
      </c>
      <c r="M11" s="201" t="e">
        <f>L11/$L$21</f>
        <v>#DIV/0!</v>
      </c>
    </row>
    <row r="12" spans="2:13" ht="14.25" customHeight="1" x14ac:dyDescent="0.25">
      <c r="B12" s="50" t="s">
        <v>16</v>
      </c>
      <c r="C12" s="171"/>
      <c r="D12" s="115"/>
      <c r="E12" s="91"/>
      <c r="F12" s="92"/>
      <c r="G12" s="361">
        <f t="shared" ref="G12:G20" si="1">D12+E12+F12</f>
        <v>0</v>
      </c>
      <c r="H12" s="161" t="e">
        <f t="shared" si="0"/>
        <v>#DIV/0!</v>
      </c>
      <c r="J12" s="122"/>
      <c r="K12" s="91"/>
      <c r="L12" s="202">
        <f t="shared" ref="L12:L20" si="2">J12+K12</f>
        <v>0</v>
      </c>
      <c r="M12" s="201" t="e">
        <f>L12/$L$21</f>
        <v>#DIV/0!</v>
      </c>
    </row>
    <row r="13" spans="2:13" ht="14.25" customHeight="1" x14ac:dyDescent="0.25">
      <c r="B13" s="50" t="s">
        <v>17</v>
      </c>
      <c r="C13" s="171"/>
      <c r="D13" s="112"/>
      <c r="E13" s="91"/>
      <c r="F13" s="92"/>
      <c r="G13" s="361">
        <f t="shared" si="1"/>
        <v>0</v>
      </c>
      <c r="H13" s="161" t="e">
        <f t="shared" si="0"/>
        <v>#DIV/0!</v>
      </c>
      <c r="J13" s="90"/>
      <c r="K13" s="91"/>
      <c r="L13" s="202">
        <f t="shared" si="2"/>
        <v>0</v>
      </c>
      <c r="M13" s="201" t="e">
        <f t="shared" ref="M13:M20" si="3">L13/$L$21</f>
        <v>#DIV/0!</v>
      </c>
    </row>
    <row r="14" spans="2:13" ht="14.25" customHeight="1" x14ac:dyDescent="0.25">
      <c r="B14" s="50" t="s">
        <v>18</v>
      </c>
      <c r="C14" s="171"/>
      <c r="D14" s="112"/>
      <c r="E14" s="91"/>
      <c r="F14" s="92"/>
      <c r="G14" s="361">
        <f t="shared" si="1"/>
        <v>0</v>
      </c>
      <c r="H14" s="161" t="e">
        <f t="shared" si="0"/>
        <v>#DIV/0!</v>
      </c>
      <c r="J14" s="90"/>
      <c r="K14" s="91"/>
      <c r="L14" s="202">
        <f t="shared" si="2"/>
        <v>0</v>
      </c>
      <c r="M14" s="201" t="e">
        <f t="shared" si="3"/>
        <v>#DIV/0!</v>
      </c>
    </row>
    <row r="15" spans="2:13" ht="14.25" customHeight="1" x14ac:dyDescent="0.25">
      <c r="B15" s="50" t="s">
        <v>19</v>
      </c>
      <c r="C15" s="171"/>
      <c r="D15" s="112"/>
      <c r="E15" s="91"/>
      <c r="F15" s="92"/>
      <c r="G15" s="361">
        <f t="shared" si="1"/>
        <v>0</v>
      </c>
      <c r="H15" s="161" t="e">
        <f t="shared" si="0"/>
        <v>#DIV/0!</v>
      </c>
      <c r="J15" s="90"/>
      <c r="K15" s="91"/>
      <c r="L15" s="202">
        <f t="shared" si="2"/>
        <v>0</v>
      </c>
      <c r="M15" s="201" t="e">
        <f t="shared" si="3"/>
        <v>#DIV/0!</v>
      </c>
    </row>
    <row r="16" spans="2:13" ht="14.25" customHeight="1" x14ac:dyDescent="0.25">
      <c r="B16" s="50" t="s">
        <v>78</v>
      </c>
      <c r="C16" s="171"/>
      <c r="D16" s="112"/>
      <c r="E16" s="91"/>
      <c r="F16" s="92"/>
      <c r="G16" s="361">
        <f t="shared" si="1"/>
        <v>0</v>
      </c>
      <c r="H16" s="161" t="e">
        <f t="shared" si="0"/>
        <v>#DIV/0!</v>
      </c>
      <c r="J16" s="90"/>
      <c r="K16" s="91"/>
      <c r="L16" s="202">
        <f t="shared" si="2"/>
        <v>0</v>
      </c>
      <c r="M16" s="201" t="e">
        <f t="shared" si="3"/>
        <v>#DIV/0!</v>
      </c>
    </row>
    <row r="17" spans="2:13" ht="14.25" customHeight="1" x14ac:dyDescent="0.25">
      <c r="B17" s="50" t="s">
        <v>79</v>
      </c>
      <c r="C17" s="171"/>
      <c r="D17" s="112"/>
      <c r="E17" s="91"/>
      <c r="F17" s="92"/>
      <c r="G17" s="361">
        <f t="shared" si="1"/>
        <v>0</v>
      </c>
      <c r="H17" s="161" t="e">
        <f t="shared" si="0"/>
        <v>#DIV/0!</v>
      </c>
      <c r="J17" s="90"/>
      <c r="K17" s="91"/>
      <c r="L17" s="202">
        <f t="shared" si="2"/>
        <v>0</v>
      </c>
      <c r="M17" s="201" t="e">
        <f t="shared" si="3"/>
        <v>#DIV/0!</v>
      </c>
    </row>
    <row r="18" spans="2:13" ht="14.25" customHeight="1" x14ac:dyDescent="0.25">
      <c r="B18" s="50" t="s">
        <v>80</v>
      </c>
      <c r="C18" s="171"/>
      <c r="D18" s="112"/>
      <c r="E18" s="91"/>
      <c r="F18" s="92"/>
      <c r="G18" s="361">
        <f t="shared" si="1"/>
        <v>0</v>
      </c>
      <c r="H18" s="161" t="e">
        <f t="shared" si="0"/>
        <v>#DIV/0!</v>
      </c>
      <c r="J18" s="90"/>
      <c r="K18" s="91"/>
      <c r="L18" s="202">
        <f t="shared" si="2"/>
        <v>0</v>
      </c>
      <c r="M18" s="201" t="e">
        <f t="shared" si="3"/>
        <v>#DIV/0!</v>
      </c>
    </row>
    <row r="19" spans="2:13" ht="14.25" customHeight="1" x14ac:dyDescent="0.25">
      <c r="B19" s="50" t="s">
        <v>81</v>
      </c>
      <c r="C19" s="171"/>
      <c r="D19" s="112"/>
      <c r="E19" s="91"/>
      <c r="F19" s="92"/>
      <c r="G19" s="361">
        <f t="shared" si="1"/>
        <v>0</v>
      </c>
      <c r="H19" s="161" t="e">
        <f t="shared" si="0"/>
        <v>#DIV/0!</v>
      </c>
      <c r="J19" s="90"/>
      <c r="K19" s="91"/>
      <c r="L19" s="202">
        <f t="shared" si="2"/>
        <v>0</v>
      </c>
      <c r="M19" s="201" t="e">
        <f t="shared" si="3"/>
        <v>#DIV/0!</v>
      </c>
    </row>
    <row r="20" spans="2:13" ht="14.25" customHeight="1" thickBot="1" x14ac:dyDescent="0.3">
      <c r="B20" s="51" t="s">
        <v>82</v>
      </c>
      <c r="C20" s="172"/>
      <c r="D20" s="113"/>
      <c r="E20" s="94"/>
      <c r="F20" s="95"/>
      <c r="G20" s="362">
        <f t="shared" si="1"/>
        <v>0</v>
      </c>
      <c r="H20" s="161" t="e">
        <f t="shared" si="0"/>
        <v>#DIV/0!</v>
      </c>
      <c r="J20" s="93"/>
      <c r="K20" s="94"/>
      <c r="L20" s="203">
        <f t="shared" si="2"/>
        <v>0</v>
      </c>
      <c r="M20" s="201" t="e">
        <f t="shared" si="3"/>
        <v>#DIV/0!</v>
      </c>
    </row>
    <row r="21" spans="2:13" ht="14.25" customHeight="1" thickBot="1" x14ac:dyDescent="0.3">
      <c r="B21" s="61" t="s">
        <v>7</v>
      </c>
      <c r="C21" s="103"/>
      <c r="D21" s="55">
        <f>SUM(D11:D20)</f>
        <v>0</v>
      </c>
      <c r="E21" s="56">
        <f t="shared" ref="E21:F21" si="4">SUM(E11:E20)</f>
        <v>0</v>
      </c>
      <c r="F21" s="59">
        <f t="shared" si="4"/>
        <v>0</v>
      </c>
      <c r="G21" s="235">
        <f>SUM(G11:G20)</f>
        <v>0</v>
      </c>
      <c r="H21" s="209" t="e">
        <f t="shared" si="0"/>
        <v>#DIV/0!</v>
      </c>
      <c r="J21" s="55">
        <f>SUM(J11:J20)</f>
        <v>0</v>
      </c>
      <c r="K21" s="56">
        <f t="shared" ref="K21" si="5">SUM(K11:K20)</f>
        <v>0</v>
      </c>
      <c r="L21" s="60">
        <f>SUM(L11:L20)</f>
        <v>0</v>
      </c>
      <c r="M21" s="225" t="e">
        <f>SUM(M11:M20)</f>
        <v>#DIV/0!</v>
      </c>
    </row>
    <row r="22" spans="2:13" ht="14.25" customHeight="1" thickBot="1" x14ac:dyDescent="0.3"/>
    <row r="23" spans="2:13" ht="18.75" customHeight="1" thickBot="1" x14ac:dyDescent="0.3">
      <c r="B23" s="307" t="s">
        <v>83</v>
      </c>
      <c r="C23" s="308"/>
      <c r="D23" s="308"/>
      <c r="E23" s="308"/>
      <c r="F23" s="308"/>
      <c r="G23" s="308"/>
      <c r="H23" s="309"/>
      <c r="J23" s="307"/>
      <c r="K23" s="308"/>
      <c r="L23" s="308"/>
      <c r="M23" s="309"/>
    </row>
    <row r="24" spans="2:13" ht="14.25" customHeight="1" thickBot="1" x14ac:dyDescent="0.3">
      <c r="B24" s="52"/>
      <c r="C24" s="53" t="s">
        <v>3</v>
      </c>
      <c r="D24" s="53" t="s">
        <v>4</v>
      </c>
      <c r="E24" s="54" t="s">
        <v>5</v>
      </c>
      <c r="F24" s="57" t="s">
        <v>6</v>
      </c>
      <c r="G24" s="58" t="s">
        <v>7</v>
      </c>
      <c r="H24" s="58" t="s">
        <v>8</v>
      </c>
      <c r="J24" s="53" t="s">
        <v>104</v>
      </c>
      <c r="K24" s="54" t="s">
        <v>105</v>
      </c>
      <c r="L24" s="58" t="s">
        <v>7</v>
      </c>
      <c r="M24" s="58" t="s">
        <v>8</v>
      </c>
    </row>
    <row r="25" spans="2:13" ht="14.25" customHeight="1" x14ac:dyDescent="0.25">
      <c r="B25" s="50" t="s">
        <v>15</v>
      </c>
      <c r="C25" s="363">
        <f t="shared" ref="C25:C34" si="6">C11</f>
        <v>0</v>
      </c>
      <c r="D25" s="111"/>
      <c r="E25" s="111"/>
      <c r="F25" s="104"/>
      <c r="G25" s="120">
        <f>D25+E25+F25</f>
        <v>0</v>
      </c>
      <c r="H25" s="160" t="e">
        <f t="shared" ref="H25:H34" si="7">G25/$G$35</f>
        <v>#DIV/0!</v>
      </c>
      <c r="J25" s="88"/>
      <c r="K25" s="111"/>
      <c r="L25" s="204">
        <f>J25+K25</f>
        <v>0</v>
      </c>
      <c r="M25" s="205" t="e">
        <f>L25/$L$35</f>
        <v>#DIV/0!</v>
      </c>
    </row>
    <row r="26" spans="2:13" ht="14.25" customHeight="1" x14ac:dyDescent="0.25">
      <c r="B26" s="50" t="s">
        <v>16</v>
      </c>
      <c r="C26" s="102">
        <f t="shared" si="6"/>
        <v>0</v>
      </c>
      <c r="D26" s="90"/>
      <c r="E26" s="91"/>
      <c r="F26" s="116"/>
      <c r="G26" s="119">
        <f>D26+E26+F26</f>
        <v>0</v>
      </c>
      <c r="H26" s="161" t="e">
        <f t="shared" si="7"/>
        <v>#DIV/0!</v>
      </c>
      <c r="J26" s="90"/>
      <c r="K26" s="116"/>
      <c r="L26" s="202">
        <f t="shared" ref="L26:L34" si="8">J26+K26</f>
        <v>0</v>
      </c>
      <c r="M26" s="201" t="e">
        <f t="shared" ref="M26:M34" si="9">L26/$L$35</f>
        <v>#DIV/0!</v>
      </c>
    </row>
    <row r="27" spans="2:13" ht="14.25" customHeight="1" x14ac:dyDescent="0.25">
      <c r="B27" s="50" t="s">
        <v>17</v>
      </c>
      <c r="C27" s="102">
        <f t="shared" si="6"/>
        <v>0</v>
      </c>
      <c r="D27" s="90"/>
      <c r="E27" s="91"/>
      <c r="F27" s="92"/>
      <c r="G27" s="119">
        <f t="shared" ref="G27:G34" si="10">D27+E27+F27</f>
        <v>0</v>
      </c>
      <c r="H27" s="161" t="e">
        <f t="shared" si="7"/>
        <v>#DIV/0!</v>
      </c>
      <c r="J27" s="90"/>
      <c r="K27" s="91"/>
      <c r="L27" s="202">
        <f t="shared" si="8"/>
        <v>0</v>
      </c>
      <c r="M27" s="201" t="e">
        <f t="shared" si="9"/>
        <v>#DIV/0!</v>
      </c>
    </row>
    <row r="28" spans="2:13" ht="14.25" customHeight="1" x14ac:dyDescent="0.25">
      <c r="B28" s="50" t="s">
        <v>18</v>
      </c>
      <c r="C28" s="102">
        <f t="shared" si="6"/>
        <v>0</v>
      </c>
      <c r="D28" s="90"/>
      <c r="E28" s="91"/>
      <c r="F28" s="92"/>
      <c r="G28" s="119">
        <f t="shared" si="10"/>
        <v>0</v>
      </c>
      <c r="H28" s="161" t="e">
        <f t="shared" si="7"/>
        <v>#DIV/0!</v>
      </c>
      <c r="J28" s="90"/>
      <c r="K28" s="91"/>
      <c r="L28" s="202">
        <f t="shared" si="8"/>
        <v>0</v>
      </c>
      <c r="M28" s="201" t="e">
        <f t="shared" si="9"/>
        <v>#DIV/0!</v>
      </c>
    </row>
    <row r="29" spans="2:13" ht="14.25" customHeight="1" x14ac:dyDescent="0.25">
      <c r="B29" s="50" t="s">
        <v>19</v>
      </c>
      <c r="C29" s="102">
        <f t="shared" si="6"/>
        <v>0</v>
      </c>
      <c r="D29" s="90"/>
      <c r="E29" s="91"/>
      <c r="F29" s="92"/>
      <c r="G29" s="119">
        <f t="shared" si="10"/>
        <v>0</v>
      </c>
      <c r="H29" s="161" t="e">
        <f t="shared" si="7"/>
        <v>#DIV/0!</v>
      </c>
      <c r="J29" s="90"/>
      <c r="K29" s="91"/>
      <c r="L29" s="202">
        <f t="shared" si="8"/>
        <v>0</v>
      </c>
      <c r="M29" s="201" t="e">
        <f t="shared" si="9"/>
        <v>#DIV/0!</v>
      </c>
    </row>
    <row r="30" spans="2:13" ht="14.25" customHeight="1" x14ac:dyDescent="0.25">
      <c r="B30" s="50" t="s">
        <v>78</v>
      </c>
      <c r="C30" s="102">
        <f t="shared" si="6"/>
        <v>0</v>
      </c>
      <c r="D30" s="90"/>
      <c r="E30" s="91"/>
      <c r="F30" s="92"/>
      <c r="G30" s="119">
        <f t="shared" si="10"/>
        <v>0</v>
      </c>
      <c r="H30" s="161" t="e">
        <f t="shared" si="7"/>
        <v>#DIV/0!</v>
      </c>
      <c r="J30" s="90"/>
      <c r="K30" s="91"/>
      <c r="L30" s="202">
        <f t="shared" si="8"/>
        <v>0</v>
      </c>
      <c r="M30" s="201" t="e">
        <f t="shared" si="9"/>
        <v>#DIV/0!</v>
      </c>
    </row>
    <row r="31" spans="2:13" ht="14.25" customHeight="1" x14ac:dyDescent="0.25">
      <c r="B31" s="50" t="s">
        <v>79</v>
      </c>
      <c r="C31" s="102">
        <f t="shared" si="6"/>
        <v>0</v>
      </c>
      <c r="D31" s="90"/>
      <c r="E31" s="91"/>
      <c r="F31" s="92"/>
      <c r="G31" s="119">
        <f t="shared" si="10"/>
        <v>0</v>
      </c>
      <c r="H31" s="161" t="e">
        <f t="shared" si="7"/>
        <v>#DIV/0!</v>
      </c>
      <c r="J31" s="90"/>
      <c r="K31" s="91"/>
      <c r="L31" s="202">
        <f t="shared" si="8"/>
        <v>0</v>
      </c>
      <c r="M31" s="201" t="e">
        <f t="shared" si="9"/>
        <v>#DIV/0!</v>
      </c>
    </row>
    <row r="32" spans="2:13" ht="14.25" customHeight="1" x14ac:dyDescent="0.25">
      <c r="B32" s="50" t="s">
        <v>80</v>
      </c>
      <c r="C32" s="102">
        <f t="shared" si="6"/>
        <v>0</v>
      </c>
      <c r="D32" s="90"/>
      <c r="E32" s="91"/>
      <c r="F32" s="92"/>
      <c r="G32" s="119">
        <f t="shared" si="10"/>
        <v>0</v>
      </c>
      <c r="H32" s="161" t="e">
        <f t="shared" si="7"/>
        <v>#DIV/0!</v>
      </c>
      <c r="J32" s="90"/>
      <c r="K32" s="91"/>
      <c r="L32" s="202">
        <f t="shared" si="8"/>
        <v>0</v>
      </c>
      <c r="M32" s="201" t="e">
        <f t="shared" si="9"/>
        <v>#DIV/0!</v>
      </c>
    </row>
    <row r="33" spans="2:13" ht="14.25" customHeight="1" x14ac:dyDescent="0.25">
      <c r="B33" s="50" t="s">
        <v>81</v>
      </c>
      <c r="C33" s="102">
        <f t="shared" si="6"/>
        <v>0</v>
      </c>
      <c r="D33" s="90"/>
      <c r="E33" s="91"/>
      <c r="F33" s="92"/>
      <c r="G33" s="119">
        <f t="shared" si="10"/>
        <v>0</v>
      </c>
      <c r="H33" s="161" t="e">
        <f t="shared" si="7"/>
        <v>#DIV/0!</v>
      </c>
      <c r="J33" s="90"/>
      <c r="K33" s="91"/>
      <c r="L33" s="202">
        <f t="shared" si="8"/>
        <v>0</v>
      </c>
      <c r="M33" s="201" t="e">
        <f t="shared" si="9"/>
        <v>#DIV/0!</v>
      </c>
    </row>
    <row r="34" spans="2:13" ht="14.25" customHeight="1" thickBot="1" x14ac:dyDescent="0.3">
      <c r="B34" s="51" t="s">
        <v>82</v>
      </c>
      <c r="C34" s="102">
        <f t="shared" si="6"/>
        <v>0</v>
      </c>
      <c r="D34" s="105"/>
      <c r="E34" s="106"/>
      <c r="F34" s="107"/>
      <c r="G34" s="158">
        <f t="shared" si="10"/>
        <v>0</v>
      </c>
      <c r="H34" s="161" t="e">
        <f t="shared" si="7"/>
        <v>#DIV/0!</v>
      </c>
      <c r="J34" s="105"/>
      <c r="K34" s="106"/>
      <c r="L34" s="206">
        <f t="shared" si="8"/>
        <v>0</v>
      </c>
      <c r="M34" s="207" t="e">
        <f t="shared" si="9"/>
        <v>#DIV/0!</v>
      </c>
    </row>
    <row r="35" spans="2:13" ht="42" customHeight="1" thickBot="1" x14ac:dyDescent="0.3">
      <c r="B35" s="61" t="s">
        <v>7</v>
      </c>
      <c r="C35" s="234" t="s">
        <v>124</v>
      </c>
      <c r="D35" s="55">
        <f>SUM(D25:D34)</f>
        <v>0</v>
      </c>
      <c r="E35" s="56">
        <f t="shared" ref="E35" si="11">SUM(E25:E34)</f>
        <v>0</v>
      </c>
      <c r="F35" s="59">
        <f t="shared" ref="F35" si="12">SUM(F25:F34)</f>
        <v>0</v>
      </c>
      <c r="G35" s="235">
        <f>SUM(G25:G34)</f>
        <v>0</v>
      </c>
      <c r="H35" s="208" t="e">
        <f t="shared" ref="H35" si="13">G35/$G$21</f>
        <v>#DIV/0!</v>
      </c>
      <c r="J35" s="55">
        <f>SUM(J25:J34)</f>
        <v>0</v>
      </c>
      <c r="K35" s="56">
        <f t="shared" ref="K35" si="14">SUM(K25:K34)</f>
        <v>0</v>
      </c>
      <c r="L35" s="60">
        <f>SUM(L25:L34)</f>
        <v>0</v>
      </c>
      <c r="M35" s="226" t="e">
        <f>SUM(M25:M34)</f>
        <v>#DIV/0!</v>
      </c>
    </row>
    <row r="36" spans="2:13" ht="14.25" customHeight="1" thickBot="1" x14ac:dyDescent="0.3"/>
    <row r="37" spans="2:13" ht="26.25" customHeight="1" thickBot="1" x14ac:dyDescent="0.3">
      <c r="B37" s="243"/>
      <c r="C37" s="244"/>
      <c r="D37" s="71" t="s">
        <v>4</v>
      </c>
      <c r="E37" s="72" t="s">
        <v>5</v>
      </c>
      <c r="F37" s="73" t="s">
        <v>6</v>
      </c>
      <c r="G37" s="69" t="s">
        <v>7</v>
      </c>
      <c r="H37" s="68" t="s">
        <v>20</v>
      </c>
      <c r="J37" s="71" t="s">
        <v>104</v>
      </c>
      <c r="K37" s="72" t="s">
        <v>105</v>
      </c>
      <c r="L37" s="69" t="s">
        <v>7</v>
      </c>
      <c r="M37" s="68" t="s">
        <v>20</v>
      </c>
    </row>
    <row r="38" spans="2:13" ht="16.5" thickBot="1" x14ac:dyDescent="0.3">
      <c r="B38" s="314" t="s">
        <v>22</v>
      </c>
      <c r="C38" s="315"/>
      <c r="D38" s="16">
        <f>SUM(D39:D41)</f>
        <v>0</v>
      </c>
      <c r="E38" s="16">
        <f t="shared" ref="E38:F38" si="15">SUM(E39:E41)</f>
        <v>0</v>
      </c>
      <c r="F38" s="16">
        <f t="shared" si="15"/>
        <v>0</v>
      </c>
      <c r="G38" s="25">
        <f>D38+E38+F38</f>
        <v>0</v>
      </c>
      <c r="H38" s="22" t="e">
        <f>G38/$G$69</f>
        <v>#DIV/0!</v>
      </c>
      <c r="J38" s="16">
        <f>SUM(J39:J41)</f>
        <v>0</v>
      </c>
      <c r="K38" s="16">
        <f t="shared" ref="K38" si="16">SUM(K39:K41)</f>
        <v>0</v>
      </c>
      <c r="L38" s="25">
        <f>J38+K38</f>
        <v>0</v>
      </c>
      <c r="M38" s="22" t="e">
        <f>L38/$G$69</f>
        <v>#DIV/0!</v>
      </c>
    </row>
    <row r="39" spans="2:13" ht="15.75" x14ac:dyDescent="0.25">
      <c r="B39" s="1"/>
      <c r="C39" s="3" t="s">
        <v>24</v>
      </c>
      <c r="D39" s="79"/>
      <c r="E39" s="80"/>
      <c r="F39" s="81"/>
      <c r="G39" s="218">
        <f>D39+E39+F39</f>
        <v>0</v>
      </c>
      <c r="H39" s="23"/>
      <c r="J39" s="79"/>
      <c r="K39" s="80"/>
      <c r="L39" s="26">
        <f t="shared" ref="L39:L68" si="17">J39+K39</f>
        <v>0</v>
      </c>
      <c r="M39" s="23"/>
    </row>
    <row r="40" spans="2:13" ht="15.75" x14ac:dyDescent="0.25">
      <c r="B40" s="1"/>
      <c r="C40" s="3" t="s">
        <v>23</v>
      </c>
      <c r="D40" s="82"/>
      <c r="E40" s="83"/>
      <c r="F40" s="84"/>
      <c r="G40" s="219">
        <f t="shared" ref="G40:G68" si="18">D40+E40+F40</f>
        <v>0</v>
      </c>
      <c r="H40" s="23"/>
      <c r="J40" s="82"/>
      <c r="K40" s="83"/>
      <c r="L40" s="27">
        <f t="shared" si="17"/>
        <v>0</v>
      </c>
      <c r="M40" s="23"/>
    </row>
    <row r="41" spans="2:13" ht="16.5" thickBot="1" x14ac:dyDescent="0.3">
      <c r="B41" s="2"/>
      <c r="C41" s="4" t="s">
        <v>25</v>
      </c>
      <c r="D41" s="85"/>
      <c r="E41" s="86"/>
      <c r="F41" s="87"/>
      <c r="G41" s="220">
        <f t="shared" si="18"/>
        <v>0</v>
      </c>
      <c r="H41" s="23"/>
      <c r="J41" s="85"/>
      <c r="K41" s="86"/>
      <c r="L41" s="28">
        <f t="shared" si="17"/>
        <v>0</v>
      </c>
      <c r="M41" s="23"/>
    </row>
    <row r="42" spans="2:13" ht="16.5" thickBot="1" x14ac:dyDescent="0.3">
      <c r="B42" s="252" t="s">
        <v>26</v>
      </c>
      <c r="C42" s="276"/>
      <c r="D42" s="17">
        <f>SUM(D43:D44)</f>
        <v>0</v>
      </c>
      <c r="E42" s="17">
        <f t="shared" ref="E42:F42" si="19">SUM(E43:E44)</f>
        <v>0</v>
      </c>
      <c r="F42" s="17">
        <f t="shared" si="19"/>
        <v>0</v>
      </c>
      <c r="G42" s="25">
        <f>D42+E42+F42</f>
        <v>0</v>
      </c>
      <c r="H42" s="22" t="e">
        <f>G42/$G$69</f>
        <v>#DIV/0!</v>
      </c>
      <c r="J42" s="17">
        <f>SUM(J43:J44)</f>
        <v>0</v>
      </c>
      <c r="K42" s="17">
        <f t="shared" ref="K42" si="20">SUM(K43:K44)</f>
        <v>0</v>
      </c>
      <c r="L42" s="25">
        <f t="shared" si="17"/>
        <v>0</v>
      </c>
      <c r="M42" s="22" t="e">
        <f>L42/$G$69</f>
        <v>#DIV/0!</v>
      </c>
    </row>
    <row r="43" spans="2:13" ht="15.75" x14ac:dyDescent="0.25">
      <c r="B43" s="1"/>
      <c r="C43" s="3" t="s">
        <v>84</v>
      </c>
      <c r="D43" s="79"/>
      <c r="E43" s="80"/>
      <c r="F43" s="81"/>
      <c r="G43" s="218">
        <f t="shared" si="18"/>
        <v>0</v>
      </c>
      <c r="H43" s="23"/>
      <c r="J43" s="79"/>
      <c r="K43" s="80"/>
      <c r="L43" s="26">
        <f t="shared" si="17"/>
        <v>0</v>
      </c>
      <c r="M43" s="23"/>
    </row>
    <row r="44" spans="2:13" ht="16.5" thickBot="1" x14ac:dyDescent="0.3">
      <c r="B44" s="1"/>
      <c r="C44" s="3" t="s">
        <v>28</v>
      </c>
      <c r="D44" s="85"/>
      <c r="E44" s="86"/>
      <c r="F44" s="87"/>
      <c r="G44" s="220">
        <f t="shared" si="18"/>
        <v>0</v>
      </c>
      <c r="H44" s="23"/>
      <c r="J44" s="85"/>
      <c r="K44" s="86"/>
      <c r="L44" s="28">
        <f t="shared" si="17"/>
        <v>0</v>
      </c>
      <c r="M44" s="23"/>
    </row>
    <row r="45" spans="2:13" ht="16.5" thickBot="1" x14ac:dyDescent="0.3">
      <c r="B45" s="252" t="s">
        <v>85</v>
      </c>
      <c r="C45" s="276"/>
      <c r="D45" s="17">
        <f>SUM(D46:D47)</f>
        <v>0</v>
      </c>
      <c r="E45" s="17">
        <f t="shared" ref="E45:F45" si="21">SUM(E46:E47)</f>
        <v>0</v>
      </c>
      <c r="F45" s="17">
        <f t="shared" si="21"/>
        <v>0</v>
      </c>
      <c r="G45" s="25">
        <f>D45+E45+F45</f>
        <v>0</v>
      </c>
      <c r="H45" s="22" t="e">
        <f>G45/$G$69</f>
        <v>#DIV/0!</v>
      </c>
      <c r="J45" s="17">
        <f>SUM(J46:J47)</f>
        <v>0</v>
      </c>
      <c r="K45" s="17">
        <f t="shared" ref="K45" si="22">SUM(K46:K47)</f>
        <v>0</v>
      </c>
      <c r="L45" s="25">
        <f t="shared" si="17"/>
        <v>0</v>
      </c>
      <c r="M45" s="22" t="e">
        <f>L45/$G$69</f>
        <v>#DIV/0!</v>
      </c>
    </row>
    <row r="46" spans="2:13" ht="15.75" x14ac:dyDescent="0.25">
      <c r="B46" s="1"/>
      <c r="C46" s="3" t="s">
        <v>30</v>
      </c>
      <c r="D46" s="79"/>
      <c r="E46" s="80"/>
      <c r="F46" s="81"/>
      <c r="G46" s="218">
        <f t="shared" si="18"/>
        <v>0</v>
      </c>
      <c r="H46" s="23"/>
      <c r="J46" s="79"/>
      <c r="K46" s="80"/>
      <c r="L46" s="26">
        <f t="shared" si="17"/>
        <v>0</v>
      </c>
      <c r="M46" s="23"/>
    </row>
    <row r="47" spans="2:13" ht="16.5" thickBot="1" x14ac:dyDescent="0.3">
      <c r="B47" s="1"/>
      <c r="C47" s="3" t="s">
        <v>31</v>
      </c>
      <c r="D47" s="85"/>
      <c r="E47" s="86"/>
      <c r="F47" s="87"/>
      <c r="G47" s="220">
        <f t="shared" si="18"/>
        <v>0</v>
      </c>
      <c r="H47" s="23"/>
      <c r="J47" s="85"/>
      <c r="K47" s="86"/>
      <c r="L47" s="28">
        <f t="shared" si="17"/>
        <v>0</v>
      </c>
      <c r="M47" s="23"/>
    </row>
    <row r="48" spans="2:13" ht="16.5" thickBot="1" x14ac:dyDescent="0.3">
      <c r="B48" s="252" t="s">
        <v>32</v>
      </c>
      <c r="C48" s="276"/>
      <c r="D48" s="17">
        <f>SUM(D49:D50)</f>
        <v>0</v>
      </c>
      <c r="E48" s="17">
        <f t="shared" ref="E48:F48" si="23">SUM(E49:E50)</f>
        <v>0</v>
      </c>
      <c r="F48" s="17">
        <f t="shared" si="23"/>
        <v>0</v>
      </c>
      <c r="G48" s="25">
        <f>D48+E48+F48</f>
        <v>0</v>
      </c>
      <c r="H48" s="22" t="e">
        <f>G48/$G$69</f>
        <v>#DIV/0!</v>
      </c>
      <c r="J48" s="17">
        <f>SUM(J49:J50)</f>
        <v>0</v>
      </c>
      <c r="K48" s="17">
        <f t="shared" ref="K48" si="24">SUM(K49:K50)</f>
        <v>0</v>
      </c>
      <c r="L48" s="25">
        <f t="shared" si="17"/>
        <v>0</v>
      </c>
      <c r="M48" s="22" t="e">
        <f>L48/$G$69</f>
        <v>#DIV/0!</v>
      </c>
    </row>
    <row r="49" spans="2:13" ht="15.75" x14ac:dyDescent="0.25">
      <c r="B49" s="1"/>
      <c r="C49" s="3" t="s">
        <v>33</v>
      </c>
      <c r="D49" s="79"/>
      <c r="E49" s="80"/>
      <c r="F49" s="81"/>
      <c r="G49" s="218">
        <f t="shared" si="18"/>
        <v>0</v>
      </c>
      <c r="H49" s="23"/>
      <c r="J49" s="79"/>
      <c r="K49" s="80"/>
      <c r="L49" s="26">
        <f t="shared" si="17"/>
        <v>0</v>
      </c>
      <c r="M49" s="23"/>
    </row>
    <row r="50" spans="2:13" ht="16.5" thickBot="1" x14ac:dyDescent="0.3">
      <c r="B50" s="1"/>
      <c r="C50" s="5" t="s">
        <v>34</v>
      </c>
      <c r="D50" s="85"/>
      <c r="E50" s="86"/>
      <c r="F50" s="87"/>
      <c r="G50" s="220">
        <f t="shared" si="18"/>
        <v>0</v>
      </c>
      <c r="H50" s="23"/>
      <c r="J50" s="85"/>
      <c r="K50" s="86"/>
      <c r="L50" s="28">
        <f t="shared" si="17"/>
        <v>0</v>
      </c>
      <c r="M50" s="23"/>
    </row>
    <row r="51" spans="2:13" ht="16.5" thickBot="1" x14ac:dyDescent="0.3">
      <c r="B51" s="314" t="s">
        <v>35</v>
      </c>
      <c r="C51" s="315"/>
      <c r="D51" s="16">
        <f>SUM(D52:D54)</f>
        <v>0</v>
      </c>
      <c r="E51" s="16">
        <f t="shared" ref="E51:F51" si="25">SUM(E52:E54)</f>
        <v>0</v>
      </c>
      <c r="F51" s="16">
        <f t="shared" si="25"/>
        <v>0</v>
      </c>
      <c r="G51" s="25">
        <f>D51+E51+F51</f>
        <v>0</v>
      </c>
      <c r="H51" s="22" t="e">
        <f>G51/$G$69</f>
        <v>#DIV/0!</v>
      </c>
      <c r="J51" s="16">
        <f>SUM(J52:J54)</f>
        <v>0</v>
      </c>
      <c r="K51" s="16">
        <f t="shared" ref="K51" si="26">SUM(K52:K54)</f>
        <v>0</v>
      </c>
      <c r="L51" s="25">
        <f t="shared" si="17"/>
        <v>0</v>
      </c>
      <c r="M51" s="22" t="e">
        <f>L51/$G$69</f>
        <v>#DIV/0!</v>
      </c>
    </row>
    <row r="52" spans="2:13" ht="15.75" x14ac:dyDescent="0.25">
      <c r="B52" s="1"/>
      <c r="C52" s="3" t="s">
        <v>36</v>
      </c>
      <c r="D52" s="79"/>
      <c r="E52" s="80"/>
      <c r="F52" s="81"/>
      <c r="G52" s="218">
        <f t="shared" si="18"/>
        <v>0</v>
      </c>
      <c r="H52" s="23"/>
      <c r="J52" s="79"/>
      <c r="K52" s="80"/>
      <c r="L52" s="26">
        <f t="shared" si="17"/>
        <v>0</v>
      </c>
      <c r="M52" s="23"/>
    </row>
    <row r="53" spans="2:13" ht="15.75" x14ac:dyDescent="0.25">
      <c r="B53" s="1"/>
      <c r="C53" s="3" t="s">
        <v>37</v>
      </c>
      <c r="D53" s="82"/>
      <c r="E53" s="83"/>
      <c r="F53" s="84"/>
      <c r="G53" s="219">
        <f t="shared" si="18"/>
        <v>0</v>
      </c>
      <c r="H53" s="23"/>
      <c r="J53" s="82"/>
      <c r="K53" s="83"/>
      <c r="L53" s="27">
        <f t="shared" si="17"/>
        <v>0</v>
      </c>
      <c r="M53" s="23"/>
    </row>
    <row r="54" spans="2:13" ht="16.5" thickBot="1" x14ac:dyDescent="0.3">
      <c r="B54" s="2"/>
      <c r="C54" s="4" t="s">
        <v>38</v>
      </c>
      <c r="D54" s="85"/>
      <c r="E54" s="86"/>
      <c r="F54" s="87"/>
      <c r="G54" s="220">
        <f t="shared" si="18"/>
        <v>0</v>
      </c>
      <c r="H54" s="23"/>
      <c r="J54" s="85"/>
      <c r="K54" s="86"/>
      <c r="L54" s="28">
        <f t="shared" si="17"/>
        <v>0</v>
      </c>
      <c r="M54" s="23"/>
    </row>
    <row r="55" spans="2:13" ht="16.5" thickBot="1" x14ac:dyDescent="0.3">
      <c r="B55" s="252" t="s">
        <v>39</v>
      </c>
      <c r="C55" s="253"/>
      <c r="D55" s="17">
        <f>SUM(D56:D62)</f>
        <v>0</v>
      </c>
      <c r="E55" s="74">
        <f>E56+E57+E60+E61+E62</f>
        <v>0</v>
      </c>
      <c r="F55" s="75">
        <f>F56+F57+F60+F61+F62</f>
        <v>0</v>
      </c>
      <c r="G55" s="25">
        <f>D55+E55+F55</f>
        <v>0</v>
      </c>
      <c r="H55" s="22" t="e">
        <f>G55/$G$69</f>
        <v>#DIV/0!</v>
      </c>
      <c r="J55" s="17">
        <f>SUM(J56:J62)</f>
        <v>0</v>
      </c>
      <c r="K55" s="74">
        <f>K56+K57+K60+K61+K62</f>
        <v>0</v>
      </c>
      <c r="L55" s="25">
        <f t="shared" si="17"/>
        <v>0</v>
      </c>
      <c r="M55" s="22" t="e">
        <f>L55/$G$69</f>
        <v>#DIV/0!</v>
      </c>
    </row>
    <row r="56" spans="2:13" ht="15.75" x14ac:dyDescent="0.25">
      <c r="B56" s="1"/>
      <c r="C56" s="3" t="s">
        <v>40</v>
      </c>
      <c r="D56" s="79"/>
      <c r="E56" s="80"/>
      <c r="F56" s="81"/>
      <c r="G56" s="218">
        <f>D56+E56+F56</f>
        <v>0</v>
      </c>
      <c r="H56" s="23"/>
      <c r="J56" s="79"/>
      <c r="K56" s="80"/>
      <c r="L56" s="26">
        <f t="shared" si="17"/>
        <v>0</v>
      </c>
      <c r="M56" s="23"/>
    </row>
    <row r="57" spans="2:13" ht="15.75" x14ac:dyDescent="0.25">
      <c r="B57" s="1"/>
      <c r="C57" s="5" t="s">
        <v>41</v>
      </c>
      <c r="D57" s="82"/>
      <c r="E57" s="83"/>
      <c r="F57" s="84"/>
      <c r="G57" s="219">
        <f t="shared" ref="G57:G62" si="27">D57+E57+F57</f>
        <v>0</v>
      </c>
      <c r="H57" s="23"/>
      <c r="J57" s="82"/>
      <c r="K57" s="83"/>
      <c r="L57" s="27">
        <f t="shared" si="17"/>
        <v>0</v>
      </c>
      <c r="M57" s="23"/>
    </row>
    <row r="58" spans="2:13" ht="15.75" x14ac:dyDescent="0.25">
      <c r="B58" s="1"/>
      <c r="C58" s="5" t="s">
        <v>42</v>
      </c>
      <c r="D58" s="82"/>
      <c r="E58" s="83"/>
      <c r="F58" s="84"/>
      <c r="G58" s="219">
        <f t="shared" si="27"/>
        <v>0</v>
      </c>
      <c r="H58" s="23"/>
      <c r="J58" s="82"/>
      <c r="K58" s="83"/>
      <c r="L58" s="27">
        <f t="shared" si="17"/>
        <v>0</v>
      </c>
      <c r="M58" s="23"/>
    </row>
    <row r="59" spans="2:13" ht="15.75" x14ac:dyDescent="0.25">
      <c r="B59" s="1"/>
      <c r="C59" s="3" t="s">
        <v>43</v>
      </c>
      <c r="D59" s="82"/>
      <c r="E59" s="83"/>
      <c r="F59" s="84"/>
      <c r="G59" s="219">
        <f t="shared" si="27"/>
        <v>0</v>
      </c>
      <c r="H59" s="23"/>
      <c r="J59" s="82"/>
      <c r="K59" s="83"/>
      <c r="L59" s="27">
        <f t="shared" si="17"/>
        <v>0</v>
      </c>
      <c r="M59" s="23"/>
    </row>
    <row r="60" spans="2:13" ht="15.75" x14ac:dyDescent="0.25">
      <c r="B60" s="1"/>
      <c r="C60" s="5" t="s">
        <v>44</v>
      </c>
      <c r="D60" s="82"/>
      <c r="E60" s="83"/>
      <c r="F60" s="84"/>
      <c r="G60" s="219">
        <f t="shared" si="27"/>
        <v>0</v>
      </c>
      <c r="H60" s="23"/>
      <c r="J60" s="82"/>
      <c r="K60" s="83"/>
      <c r="L60" s="27">
        <f t="shared" si="17"/>
        <v>0</v>
      </c>
      <c r="M60" s="23"/>
    </row>
    <row r="61" spans="2:13" ht="15.75" x14ac:dyDescent="0.25">
      <c r="B61" s="1"/>
      <c r="C61" s="3" t="s">
        <v>45</v>
      </c>
      <c r="D61" s="82"/>
      <c r="E61" s="83"/>
      <c r="F61" s="84"/>
      <c r="G61" s="219">
        <f t="shared" si="27"/>
        <v>0</v>
      </c>
      <c r="H61" s="23"/>
      <c r="J61" s="82"/>
      <c r="K61" s="83"/>
      <c r="L61" s="27">
        <f t="shared" si="17"/>
        <v>0</v>
      </c>
      <c r="M61" s="23"/>
    </row>
    <row r="62" spans="2:13" ht="16.5" thickBot="1" x14ac:dyDescent="0.3">
      <c r="B62" s="2"/>
      <c r="C62" s="4" t="s">
        <v>46</v>
      </c>
      <c r="D62" s="85"/>
      <c r="E62" s="86"/>
      <c r="F62" s="87"/>
      <c r="G62" s="220">
        <f t="shared" si="27"/>
        <v>0</v>
      </c>
      <c r="H62" s="23"/>
      <c r="J62" s="85"/>
      <c r="K62" s="86"/>
      <c r="L62" s="28">
        <f t="shared" si="17"/>
        <v>0</v>
      </c>
      <c r="M62" s="23"/>
    </row>
    <row r="63" spans="2:13" ht="16.5" thickBot="1" x14ac:dyDescent="0.3">
      <c r="B63" s="252" t="s">
        <v>86</v>
      </c>
      <c r="C63" s="253"/>
      <c r="D63" s="17">
        <f>SUM(D64:D68)</f>
        <v>0</v>
      </c>
      <c r="E63" s="17">
        <f t="shared" ref="E63:F63" si="28">SUM(E64:E68)</f>
        <v>0</v>
      </c>
      <c r="F63" s="17">
        <f t="shared" si="28"/>
        <v>0</v>
      </c>
      <c r="G63" s="25">
        <f>IF((D63+E63+F63)&gt;($G85),($G85),(D63+E63+F63))</f>
        <v>0</v>
      </c>
      <c r="H63" s="22" t="e">
        <f>G63/$G$69</f>
        <v>#DIV/0!</v>
      </c>
      <c r="J63" s="17">
        <f>SUM(J64:J68)</f>
        <v>0</v>
      </c>
      <c r="K63" s="17">
        <f t="shared" ref="K63" si="29">SUM(K64:K68)</f>
        <v>0</v>
      </c>
      <c r="L63" s="25">
        <f>IF((J63+K63)&gt;($L85),($L85),(J63+K63))</f>
        <v>0</v>
      </c>
      <c r="M63" s="22" t="e">
        <f>L63/$G$69</f>
        <v>#DIV/0!</v>
      </c>
    </row>
    <row r="64" spans="2:13" ht="15.75" x14ac:dyDescent="0.25">
      <c r="B64" s="1"/>
      <c r="C64" s="3" t="s">
        <v>87</v>
      </c>
      <c r="D64" s="79"/>
      <c r="E64" s="80"/>
      <c r="F64" s="81"/>
      <c r="G64" s="218">
        <f>D64+E64+F64</f>
        <v>0</v>
      </c>
      <c r="H64" s="23"/>
      <c r="J64" s="79"/>
      <c r="K64" s="80"/>
      <c r="L64" s="26">
        <f t="shared" si="17"/>
        <v>0</v>
      </c>
      <c r="M64" s="23"/>
    </row>
    <row r="65" spans="2:13" ht="15.75" x14ac:dyDescent="0.25">
      <c r="B65" s="1"/>
      <c r="C65" s="5" t="s">
        <v>88</v>
      </c>
      <c r="D65" s="82"/>
      <c r="E65" s="83"/>
      <c r="F65" s="84"/>
      <c r="G65" s="219">
        <f t="shared" si="18"/>
        <v>0</v>
      </c>
      <c r="H65" s="23"/>
      <c r="J65" s="82"/>
      <c r="K65" s="83"/>
      <c r="L65" s="27">
        <f t="shared" si="17"/>
        <v>0</v>
      </c>
      <c r="M65" s="23"/>
    </row>
    <row r="66" spans="2:13" ht="15.75" x14ac:dyDescent="0.25">
      <c r="B66" s="1"/>
      <c r="C66" s="3" t="s">
        <v>89</v>
      </c>
      <c r="D66" s="82"/>
      <c r="E66" s="83"/>
      <c r="F66" s="84"/>
      <c r="G66" s="219">
        <f t="shared" si="18"/>
        <v>0</v>
      </c>
      <c r="H66" s="23"/>
      <c r="J66" s="82"/>
      <c r="K66" s="83"/>
      <c r="L66" s="27">
        <f t="shared" si="17"/>
        <v>0</v>
      </c>
      <c r="M66" s="23"/>
    </row>
    <row r="67" spans="2:13" ht="15.75" x14ac:dyDescent="0.25">
      <c r="B67" s="1"/>
      <c r="C67" s="3" t="s">
        <v>90</v>
      </c>
      <c r="D67" s="82"/>
      <c r="E67" s="83"/>
      <c r="F67" s="84"/>
      <c r="G67" s="219">
        <f t="shared" si="18"/>
        <v>0</v>
      </c>
      <c r="H67" s="23"/>
      <c r="J67" s="82"/>
      <c r="K67" s="83"/>
      <c r="L67" s="27">
        <f t="shared" si="17"/>
        <v>0</v>
      </c>
      <c r="M67" s="23"/>
    </row>
    <row r="68" spans="2:13" ht="16.5" thickBot="1" x14ac:dyDescent="0.3">
      <c r="B68" s="2"/>
      <c r="C68" s="4" t="s">
        <v>25</v>
      </c>
      <c r="D68" s="85"/>
      <c r="E68" s="86"/>
      <c r="F68" s="87"/>
      <c r="G68" s="220">
        <f t="shared" si="18"/>
        <v>0</v>
      </c>
      <c r="H68" s="23"/>
      <c r="J68" s="85"/>
      <c r="K68" s="86"/>
      <c r="L68" s="28">
        <f t="shared" si="17"/>
        <v>0</v>
      </c>
      <c r="M68" s="23"/>
    </row>
    <row r="69" spans="2:13" ht="24.75" customHeight="1" thickBot="1" x14ac:dyDescent="0.3">
      <c r="B69" s="332" t="s">
        <v>47</v>
      </c>
      <c r="C69" s="333"/>
      <c r="D69" s="153">
        <f>D38+D42+D45+D48+D51+D55+D63</f>
        <v>0</v>
      </c>
      <c r="E69" s="153">
        <f>E38+E42+E45+E48+E51+E55+E63</f>
        <v>0</v>
      </c>
      <c r="F69" s="153">
        <f>F38+F42+F45+F48+F51+F55+F63</f>
        <v>0</v>
      </c>
      <c r="G69" s="154">
        <f>G38+G42+G45+G48+G51+G55+G63</f>
        <v>0</v>
      </c>
      <c r="H69" s="155" t="e">
        <f>G69/$G$69</f>
        <v>#DIV/0!</v>
      </c>
      <c r="J69" s="153">
        <f>J38+J42+J45+J48+J51+J55+J63</f>
        <v>0</v>
      </c>
      <c r="K69" s="153">
        <f>K38+K42+K45+K48+K51+K55+K63</f>
        <v>0</v>
      </c>
      <c r="L69" s="154">
        <f>J69+K69</f>
        <v>0</v>
      </c>
      <c r="M69" s="155" t="e">
        <f>L69/$G$69</f>
        <v>#DIV/0!</v>
      </c>
    </row>
    <row r="70" spans="2:13" ht="19.5" thickBot="1" x14ac:dyDescent="0.3">
      <c r="B70" s="316" t="s">
        <v>109</v>
      </c>
      <c r="C70" s="317"/>
      <c r="D70" s="317"/>
      <c r="E70" s="317"/>
      <c r="F70" s="318"/>
      <c r="G70" s="156">
        <f>ROUND(IF(G69*2%&gt;50000,50000,G69*2%),0)</f>
        <v>0</v>
      </c>
      <c r="H70" s="70"/>
      <c r="J70" s="316"/>
      <c r="K70" s="317"/>
      <c r="L70" s="156">
        <f>ROUND(IF(L69*2%&gt;50000,50000,L69*2%),0)</f>
        <v>0</v>
      </c>
      <c r="M70" s="70"/>
    </row>
    <row r="71" spans="2:13" ht="19.5" thickBot="1" x14ac:dyDescent="0.3">
      <c r="B71" s="312" t="s">
        <v>48</v>
      </c>
      <c r="C71" s="313"/>
      <c r="D71" s="313"/>
      <c r="E71" s="313"/>
      <c r="F71" s="319"/>
      <c r="G71" s="157">
        <f>G69+G70</f>
        <v>0</v>
      </c>
      <c r="H71" s="24"/>
      <c r="J71" s="312" t="s">
        <v>48</v>
      </c>
      <c r="K71" s="313"/>
      <c r="L71" s="157">
        <f>L69+L70</f>
        <v>0</v>
      </c>
      <c r="M71" s="24"/>
    </row>
    <row r="73" spans="2:13" ht="16.5" customHeight="1" x14ac:dyDescent="0.25">
      <c r="B73" s="321" t="s">
        <v>49</v>
      </c>
      <c r="C73" s="321"/>
      <c r="D73" s="321"/>
      <c r="E73" s="321"/>
      <c r="F73" s="321"/>
      <c r="G73" s="321"/>
      <c r="H73" s="321"/>
      <c r="J73" s="337"/>
      <c r="K73" s="337"/>
      <c r="L73" s="337"/>
      <c r="M73" s="337"/>
    </row>
    <row r="74" spans="2:13" ht="69" customHeight="1" x14ac:dyDescent="0.25">
      <c r="B74" s="289" t="s">
        <v>50</v>
      </c>
      <c r="C74" s="289"/>
      <c r="D74" s="289"/>
      <c r="E74" s="289"/>
      <c r="F74" s="289"/>
      <c r="G74" s="289"/>
      <c r="H74" s="289"/>
      <c r="J74" s="289"/>
      <c r="K74" s="289"/>
      <c r="L74" s="289"/>
      <c r="M74" s="289"/>
    </row>
    <row r="75" spans="2:13" ht="54.75" customHeight="1" x14ac:dyDescent="0.25">
      <c r="B75" s="289" t="s">
        <v>51</v>
      </c>
      <c r="C75" s="321"/>
      <c r="D75" s="321"/>
      <c r="E75" s="321"/>
      <c r="F75" s="321"/>
      <c r="G75" s="321"/>
      <c r="H75" s="321"/>
      <c r="J75" s="337"/>
      <c r="K75" s="337"/>
      <c r="L75" s="337"/>
      <c r="M75" s="337"/>
    </row>
    <row r="76" spans="2:13" ht="18" customHeight="1" x14ac:dyDescent="0.25">
      <c r="B76" s="321" t="s">
        <v>52</v>
      </c>
      <c r="C76" s="321"/>
      <c r="D76" s="321"/>
      <c r="E76" s="321"/>
      <c r="F76" s="321"/>
      <c r="G76" s="321"/>
      <c r="H76" s="321"/>
      <c r="J76" s="337"/>
      <c r="K76" s="337"/>
      <c r="L76" s="337"/>
      <c r="M76" s="337"/>
    </row>
    <row r="77" spans="2:13" ht="32.25" customHeight="1" x14ac:dyDescent="0.25">
      <c r="B77" s="289" t="s">
        <v>91</v>
      </c>
      <c r="C77" s="289"/>
      <c r="D77" s="289"/>
      <c r="E77" s="289"/>
      <c r="F77" s="289"/>
      <c r="G77" s="289"/>
      <c r="H77" s="289"/>
      <c r="J77" s="335"/>
      <c r="K77" s="335"/>
      <c r="L77" s="335"/>
      <c r="M77" s="335"/>
    </row>
    <row r="78" spans="2:13" ht="15.75" thickBot="1" x14ac:dyDescent="0.3"/>
    <row r="79" spans="2:13" ht="27" customHeight="1" x14ac:dyDescent="0.25">
      <c r="B79" s="238" t="s">
        <v>120</v>
      </c>
      <c r="C79" s="239"/>
      <c r="D79" s="239"/>
      <c r="E79" s="239"/>
      <c r="F79" s="239"/>
      <c r="G79" s="239"/>
      <c r="H79" s="240"/>
      <c r="J79" s="261" t="s">
        <v>106</v>
      </c>
      <c r="K79" s="262"/>
      <c r="L79" s="262"/>
      <c r="M79" s="263"/>
    </row>
    <row r="80" spans="2:13" s="8" customFormat="1" ht="16.5" customHeight="1" thickBot="1" x14ac:dyDescent="0.3">
      <c r="B80" s="338"/>
      <c r="C80" s="339"/>
      <c r="D80" s="339"/>
      <c r="E80" s="339"/>
      <c r="F80" s="339"/>
      <c r="G80" s="339"/>
      <c r="H80" s="340"/>
      <c r="J80" s="264"/>
      <c r="K80" s="265"/>
      <c r="L80" s="265"/>
      <c r="M80" s="266"/>
    </row>
    <row r="81" spans="2:13" s="8" customFormat="1" ht="21.75" customHeight="1" x14ac:dyDescent="0.25">
      <c r="B81" s="297" t="s">
        <v>92</v>
      </c>
      <c r="C81" s="298"/>
      <c r="D81" s="298"/>
      <c r="E81" s="298"/>
      <c r="F81" s="298"/>
      <c r="G81" s="298"/>
      <c r="H81" s="299"/>
      <c r="J81" s="297"/>
      <c r="K81" s="298"/>
      <c r="L81" s="298"/>
      <c r="M81" s="299"/>
    </row>
    <row r="82" spans="2:13" ht="15.75" x14ac:dyDescent="0.25">
      <c r="B82" s="305"/>
      <c r="C82" s="306"/>
      <c r="D82" s="10" t="s">
        <v>4</v>
      </c>
      <c r="E82" s="10" t="s">
        <v>5</v>
      </c>
      <c r="F82" s="10" t="s">
        <v>6</v>
      </c>
      <c r="G82" s="12" t="s">
        <v>7</v>
      </c>
      <c r="H82" s="137" t="s">
        <v>20</v>
      </c>
      <c r="I82" s="43"/>
      <c r="J82" s="146" t="s">
        <v>104</v>
      </c>
      <c r="K82" s="10" t="s">
        <v>105</v>
      </c>
      <c r="L82" s="12" t="s">
        <v>7</v>
      </c>
      <c r="M82" s="137" t="s">
        <v>20</v>
      </c>
    </row>
    <row r="83" spans="2:13" ht="15.75" x14ac:dyDescent="0.25">
      <c r="B83" s="304" t="s">
        <v>93</v>
      </c>
      <c r="C83" s="296"/>
      <c r="D83" s="18"/>
      <c r="E83" s="18"/>
      <c r="F83" s="18"/>
      <c r="G83" s="19">
        <f>SUM(G85:G87)</f>
        <v>0</v>
      </c>
      <c r="H83" s="138"/>
      <c r="J83" s="147"/>
      <c r="K83" s="18"/>
      <c r="L83" s="19">
        <f>SUM(L85:L87)</f>
        <v>0</v>
      </c>
      <c r="M83" s="138"/>
    </row>
    <row r="84" spans="2:13" ht="20.25" customHeight="1" x14ac:dyDescent="0.25">
      <c r="B84" s="139"/>
      <c r="C84" s="37" t="s">
        <v>55</v>
      </c>
      <c r="D84" s="77"/>
      <c r="E84" s="77"/>
      <c r="F84" s="78"/>
      <c r="G84" s="38"/>
      <c r="H84" s="140"/>
      <c r="J84" s="148"/>
      <c r="K84" s="77"/>
      <c r="L84" s="38"/>
      <c r="M84" s="140"/>
    </row>
    <row r="85" spans="2:13" ht="15.75" x14ac:dyDescent="0.25">
      <c r="B85" s="287" t="s">
        <v>94</v>
      </c>
      <c r="C85" s="30" t="s">
        <v>95</v>
      </c>
      <c r="D85" s="31">
        <f>D21</f>
        <v>0</v>
      </c>
      <c r="E85" s="31">
        <f>E21</f>
        <v>0</v>
      </c>
      <c r="F85" s="31">
        <f>F21</f>
        <v>0</v>
      </c>
      <c r="G85" s="34">
        <f t="shared" ref="G85:G89" si="30">D85+E85+F85</f>
        <v>0</v>
      </c>
      <c r="H85" s="328" t="e">
        <f>(G85+G86+G87)/G92</f>
        <v>#DIV/0!</v>
      </c>
      <c r="J85" s="149">
        <f>J21</f>
        <v>0</v>
      </c>
      <c r="K85" s="31">
        <f>K21</f>
        <v>0</v>
      </c>
      <c r="L85" s="34">
        <f>J85+K85</f>
        <v>0</v>
      </c>
      <c r="M85" s="328" t="e">
        <f>(L85+L86+L87)/L92</f>
        <v>#DIV/0!</v>
      </c>
    </row>
    <row r="86" spans="2:13" ht="49.5" customHeight="1" x14ac:dyDescent="0.25">
      <c r="B86" s="336"/>
      <c r="C86" s="49" t="s">
        <v>96</v>
      </c>
      <c r="D86" s="47">
        <f>D35</f>
        <v>0</v>
      </c>
      <c r="E86" s="47">
        <f>E35</f>
        <v>0</v>
      </c>
      <c r="F86" s="47">
        <f>F35</f>
        <v>0</v>
      </c>
      <c r="G86" s="62">
        <f>IF((D86+E86+F86)&gt;($G85),($G85),(D86+E86+F86))</f>
        <v>0</v>
      </c>
      <c r="H86" s="331"/>
      <c r="I86" s="63"/>
      <c r="J86" s="150">
        <f>J35</f>
        <v>0</v>
      </c>
      <c r="K86" s="47">
        <f>K35</f>
        <v>0</v>
      </c>
      <c r="L86" s="62">
        <f>IF((J86+K86)&gt;($L85),($L85),(J86+K86))</f>
        <v>0</v>
      </c>
      <c r="M86" s="331"/>
    </row>
    <row r="87" spans="2:13" ht="15.75" x14ac:dyDescent="0.25">
      <c r="B87" s="288"/>
      <c r="C87" s="32" t="s">
        <v>58</v>
      </c>
      <c r="D87" s="292"/>
      <c r="E87" s="293"/>
      <c r="F87" s="334"/>
      <c r="G87" s="35">
        <f>D97</f>
        <v>0</v>
      </c>
      <c r="H87" s="329"/>
      <c r="I87" s="42"/>
      <c r="J87" s="303"/>
      <c r="K87" s="293"/>
      <c r="L87" s="35">
        <f>J97</f>
        <v>0</v>
      </c>
      <c r="M87" s="329"/>
    </row>
    <row r="88" spans="2:13" ht="15.75" x14ac:dyDescent="0.25">
      <c r="B88" s="304" t="s">
        <v>97</v>
      </c>
      <c r="C88" s="296"/>
      <c r="D88" s="18"/>
      <c r="E88" s="18"/>
      <c r="F88" s="18"/>
      <c r="G88" s="19">
        <f>SUM(G89:G91)</f>
        <v>0</v>
      </c>
      <c r="H88" s="141" t="e">
        <f>G88/G92</f>
        <v>#DIV/0!</v>
      </c>
      <c r="J88" s="147"/>
      <c r="K88" s="18"/>
      <c r="L88" s="19">
        <f>SUM(L89:L91)</f>
        <v>0</v>
      </c>
      <c r="M88" s="141" t="e">
        <f>L88/L92</f>
        <v>#DIV/0!</v>
      </c>
    </row>
    <row r="89" spans="2:13" ht="30" customHeight="1" x14ac:dyDescent="0.25">
      <c r="B89" s="287" t="s">
        <v>98</v>
      </c>
      <c r="C89" s="30" t="s">
        <v>99</v>
      </c>
      <c r="D89" s="97"/>
      <c r="E89" s="97"/>
      <c r="F89" s="97"/>
      <c r="G89" s="34">
        <f t="shared" si="30"/>
        <v>0</v>
      </c>
      <c r="H89" s="328" t="e">
        <f>(G89+G90)/G92</f>
        <v>#DIV/0!</v>
      </c>
      <c r="J89" s="151"/>
      <c r="K89" s="97"/>
      <c r="L89" s="34">
        <f>J89+K89</f>
        <v>0</v>
      </c>
      <c r="M89" s="328" t="e">
        <f>(L89+L90)/L92</f>
        <v>#DIV/0!</v>
      </c>
    </row>
    <row r="90" spans="2:13" ht="15.75" x14ac:dyDescent="0.25">
      <c r="B90" s="288"/>
      <c r="C90" s="32" t="s">
        <v>100</v>
      </c>
      <c r="D90" s="292"/>
      <c r="E90" s="293"/>
      <c r="F90" s="334"/>
      <c r="G90" s="35">
        <f>D98</f>
        <v>0</v>
      </c>
      <c r="H90" s="329"/>
      <c r="J90" s="303"/>
      <c r="K90" s="293"/>
      <c r="L90" s="35">
        <f>J98</f>
        <v>0</v>
      </c>
      <c r="M90" s="329"/>
    </row>
    <row r="91" spans="2:13" ht="15.75" x14ac:dyDescent="0.25">
      <c r="B91" s="142"/>
      <c r="C91" s="11" t="s">
        <v>101</v>
      </c>
      <c r="D91" s="20"/>
      <c r="E91" s="20"/>
      <c r="F91" s="20"/>
      <c r="G91" s="21">
        <f>D91+E91+F91</f>
        <v>0</v>
      </c>
      <c r="H91" s="143" t="e">
        <f>G91/G92</f>
        <v>#DIV/0!</v>
      </c>
      <c r="J91" s="152"/>
      <c r="K91" s="20"/>
      <c r="L91" s="21">
        <f>J91+K91</f>
        <v>0</v>
      </c>
      <c r="M91" s="143" t="e">
        <f>L91/L92</f>
        <v>#DIV/0!</v>
      </c>
    </row>
    <row r="92" spans="2:13" ht="19.5" customHeight="1" thickBot="1" x14ac:dyDescent="0.35">
      <c r="B92" s="273" t="s">
        <v>64</v>
      </c>
      <c r="C92" s="274"/>
      <c r="D92" s="274"/>
      <c r="E92" s="274"/>
      <c r="F92" s="275"/>
      <c r="G92" s="144">
        <f>G83+G88</f>
        <v>0</v>
      </c>
      <c r="H92" s="145" t="e">
        <f>H85+H88</f>
        <v>#DIV/0!</v>
      </c>
      <c r="J92" s="273" t="s">
        <v>64</v>
      </c>
      <c r="K92" s="274"/>
      <c r="L92" s="144">
        <f>L83+L88</f>
        <v>0</v>
      </c>
      <c r="M92" s="145" t="e">
        <f>M85+M88</f>
        <v>#DIV/0!</v>
      </c>
    </row>
    <row r="93" spans="2:13" ht="15.75" customHeight="1" x14ac:dyDescent="0.25">
      <c r="B93" s="335"/>
      <c r="C93" s="335"/>
      <c r="D93" s="335"/>
      <c r="E93" s="335"/>
      <c r="F93" s="335"/>
      <c r="G93" s="335"/>
      <c r="H93" s="335"/>
      <c r="J93" s="335"/>
      <c r="K93" s="335"/>
      <c r="L93" s="335"/>
      <c r="M93" s="335"/>
    </row>
    <row r="94" spans="2:13" s="8" customFormat="1" ht="21.75" customHeight="1" thickBot="1" x14ac:dyDescent="0.3">
      <c r="B94"/>
      <c r="C94"/>
      <c r="D94"/>
      <c r="E94"/>
      <c r="F94"/>
      <c r="G94"/>
      <c r="H94"/>
      <c r="J94"/>
      <c r="K94"/>
      <c r="L94"/>
      <c r="M94"/>
    </row>
    <row r="95" spans="2:13" ht="14.65" customHeight="1" x14ac:dyDescent="0.25">
      <c r="B95" s="279" t="s">
        <v>65</v>
      </c>
      <c r="C95" s="280"/>
      <c r="D95" s="281"/>
      <c r="E95" s="8"/>
      <c r="F95" s="8"/>
      <c r="G95" s="8"/>
      <c r="H95" s="8"/>
      <c r="J95" s="123"/>
      <c r="K95" s="8"/>
      <c r="L95" s="8"/>
      <c r="M95" s="8"/>
    </row>
    <row r="96" spans="2:13" ht="19.5" customHeight="1" x14ac:dyDescent="0.25">
      <c r="B96" s="282" t="s">
        <v>110</v>
      </c>
      <c r="C96" s="283"/>
      <c r="D96" s="130">
        <f>D97+D98</f>
        <v>0</v>
      </c>
      <c r="E96" t="s">
        <v>66</v>
      </c>
      <c r="J96" s="124">
        <f>J97+J98</f>
        <v>0</v>
      </c>
      <c r="K96" t="s">
        <v>66</v>
      </c>
    </row>
    <row r="97" spans="2:13" ht="31.5" customHeight="1" x14ac:dyDescent="0.25">
      <c r="B97" s="131"/>
      <c r="C97" s="11" t="s">
        <v>117</v>
      </c>
      <c r="D97" s="132">
        <f>ROUND(IF(G69*1.6%&gt;40000,40000,G69*1.6%),0)</f>
        <v>0</v>
      </c>
      <c r="E97" s="236" t="s">
        <v>115</v>
      </c>
      <c r="F97" s="237"/>
      <c r="G97" s="237"/>
      <c r="J97" s="125">
        <f>ROUND(IF(L69*1.6%&gt;40000,40000,L69*1.6%),0)</f>
        <v>0</v>
      </c>
      <c r="K97" s="42"/>
      <c r="L97" s="13"/>
    </row>
    <row r="98" spans="2:13" ht="32.25" customHeight="1" x14ac:dyDescent="0.25">
      <c r="B98" s="131"/>
      <c r="C98" s="11" t="s">
        <v>111</v>
      </c>
      <c r="D98" s="132">
        <f>ROUND(IF(G69*0.4%&gt;10000,10000,G69*0.4%),0)</f>
        <v>0</v>
      </c>
      <c r="E98" s="42"/>
      <c r="J98" s="125">
        <f>ROUND(IF(L69*0.4%&gt;10000,10000,L69*0.4%),0)</f>
        <v>0</v>
      </c>
      <c r="K98" s="42"/>
    </row>
    <row r="99" spans="2:13" x14ac:dyDescent="0.25">
      <c r="B99" s="284" t="s">
        <v>67</v>
      </c>
      <c r="C99" s="285"/>
      <c r="D99" s="286"/>
      <c r="J99" s="126"/>
    </row>
    <row r="100" spans="2:13" s="8" customFormat="1" ht="62.25" customHeight="1" thickBot="1" x14ac:dyDescent="0.3">
      <c r="B100" s="101"/>
      <c r="C100" s="133" t="s">
        <v>68</v>
      </c>
      <c r="D100" s="134" t="e">
        <f>ROUND(IF(G100="oui",(G38+G42+G45+G48+G51)*27/100*H89,0),0)</f>
        <v>#DIV/0!</v>
      </c>
      <c r="E100" s="369" t="s">
        <v>69</v>
      </c>
      <c r="F100" s="9" t="s">
        <v>70</v>
      </c>
      <c r="G100" s="96" t="s">
        <v>71</v>
      </c>
      <c r="H100"/>
      <c r="J100" s="127" t="e">
        <f>ROUND(IF(M100="oui",(L38+L42+L45+L48+L51)*27/100*M89,0),0)</f>
        <v>#DIV/0!</v>
      </c>
      <c r="K100" s="369" t="s">
        <v>69</v>
      </c>
      <c r="L100" s="9" t="s">
        <v>70</v>
      </c>
      <c r="M100" s="96" t="s">
        <v>71</v>
      </c>
    </row>
    <row r="101" spans="2:13" s="8" customFormat="1" ht="21.75" customHeight="1" thickBot="1" x14ac:dyDescent="0.3">
      <c r="B101"/>
      <c r="C101"/>
      <c r="D101"/>
      <c r="E101"/>
      <c r="F101"/>
      <c r="G101"/>
      <c r="H101"/>
      <c r="J101"/>
      <c r="K101"/>
      <c r="L101"/>
      <c r="M101"/>
    </row>
    <row r="102" spans="2:13" ht="15.75" x14ac:dyDescent="0.25">
      <c r="B102" s="279" t="s">
        <v>72</v>
      </c>
      <c r="C102" s="280"/>
      <c r="D102" s="281"/>
      <c r="E102" s="8"/>
      <c r="F102" s="8"/>
      <c r="G102" s="8"/>
      <c r="H102" s="8"/>
      <c r="J102" s="123"/>
      <c r="K102" s="8"/>
      <c r="L102" s="8"/>
      <c r="M102" s="8"/>
    </row>
    <row r="103" spans="2:13" ht="17.25" customHeight="1" x14ac:dyDescent="0.25">
      <c r="B103" s="131"/>
      <c r="C103" s="108" t="s">
        <v>73</v>
      </c>
      <c r="D103" s="135">
        <f>G89</f>
        <v>0</v>
      </c>
      <c r="J103" s="128">
        <f>L89</f>
        <v>0</v>
      </c>
    </row>
    <row r="104" spans="2:13" ht="19.5" customHeight="1" x14ac:dyDescent="0.25">
      <c r="B104" s="131"/>
      <c r="C104" s="108" t="s">
        <v>74</v>
      </c>
      <c r="D104" s="135">
        <f>D98</f>
        <v>0</v>
      </c>
      <c r="J104" s="128">
        <f>J98</f>
        <v>0</v>
      </c>
    </row>
    <row r="105" spans="2:13" ht="34.5" customHeight="1" x14ac:dyDescent="0.25">
      <c r="B105" s="131"/>
      <c r="C105" s="108" t="s">
        <v>75</v>
      </c>
      <c r="D105" s="135" t="e">
        <f>D100</f>
        <v>#DIV/0!</v>
      </c>
      <c r="J105" s="128" t="e">
        <f>J100</f>
        <v>#DIV/0!</v>
      </c>
    </row>
    <row r="106" spans="2:13" ht="30.6" customHeight="1" thickBot="1" x14ac:dyDescent="0.3">
      <c r="B106" s="326" t="s">
        <v>76</v>
      </c>
      <c r="C106" s="327"/>
      <c r="D106" s="136" t="e">
        <f>D103+D104+D105</f>
        <v>#DIV/0!</v>
      </c>
      <c r="J106" s="129" t="e">
        <f>J103+J104+J105</f>
        <v>#DIV/0!</v>
      </c>
    </row>
    <row r="107" spans="2:13" ht="15.75" thickBot="1" x14ac:dyDescent="0.3"/>
    <row r="108" spans="2:13" ht="18.75" customHeight="1" x14ac:dyDescent="0.25">
      <c r="B108" s="345" t="s">
        <v>129</v>
      </c>
      <c r="C108" s="346"/>
      <c r="D108" s="346"/>
      <c r="E108" s="346"/>
      <c r="F108" s="346"/>
      <c r="G108" s="347"/>
    </row>
    <row r="109" spans="2:13" ht="39" x14ac:dyDescent="0.25">
      <c r="B109" s="348"/>
      <c r="C109" s="352" t="s">
        <v>3</v>
      </c>
      <c r="D109" s="349" t="s">
        <v>73</v>
      </c>
      <c r="E109" s="349" t="s">
        <v>126</v>
      </c>
      <c r="F109" s="350" t="s">
        <v>128</v>
      </c>
      <c r="G109" s="353" t="s">
        <v>127</v>
      </c>
    </row>
    <row r="110" spans="2:13" x14ac:dyDescent="0.25">
      <c r="B110" s="50" t="s">
        <v>9</v>
      </c>
      <c r="C110" s="358">
        <f>C11</f>
        <v>0</v>
      </c>
      <c r="D110" s="190">
        <f>G11</f>
        <v>0</v>
      </c>
      <c r="E110" s="351" t="e">
        <f>D$97*H11+(D$97*H11)*5%+(D$97*H11)*9.95%</f>
        <v>#DIV/0!</v>
      </c>
      <c r="F110" s="192"/>
      <c r="G110" s="343" t="e">
        <f>D110+E110+F110</f>
        <v>#DIV/0!</v>
      </c>
    </row>
    <row r="111" spans="2:13" x14ac:dyDescent="0.25">
      <c r="B111" s="50" t="s">
        <v>10</v>
      </c>
      <c r="C111" s="358">
        <f t="shared" ref="C111:C119" si="31">C12</f>
        <v>0</v>
      </c>
      <c r="D111" s="190">
        <f t="shared" ref="D111:D119" si="32">G12</f>
        <v>0</v>
      </c>
      <c r="E111" s="351" t="e">
        <f t="shared" ref="E111:E119" si="33">D$97*H12+(D$97*H12)*5%+(D$97*H12)*9.95%</f>
        <v>#DIV/0!</v>
      </c>
      <c r="F111" s="183"/>
      <c r="G111" s="343" t="e">
        <f t="shared" ref="G111:G119" si="34">D111+E111+F111</f>
        <v>#DIV/0!</v>
      </c>
    </row>
    <row r="112" spans="2:13" x14ac:dyDescent="0.25">
      <c r="B112" s="50" t="s">
        <v>11</v>
      </c>
      <c r="C112" s="358">
        <f t="shared" si="31"/>
        <v>0</v>
      </c>
      <c r="D112" s="190">
        <f t="shared" si="32"/>
        <v>0</v>
      </c>
      <c r="E112" s="351" t="e">
        <f t="shared" si="33"/>
        <v>#DIV/0!</v>
      </c>
      <c r="F112" s="183"/>
      <c r="G112" s="343" t="e">
        <f t="shared" si="34"/>
        <v>#DIV/0!</v>
      </c>
    </row>
    <row r="113" spans="2:7" x14ac:dyDescent="0.25">
      <c r="B113" s="50" t="s">
        <v>12</v>
      </c>
      <c r="C113" s="358">
        <f t="shared" si="31"/>
        <v>0</v>
      </c>
      <c r="D113" s="190">
        <f t="shared" si="32"/>
        <v>0</v>
      </c>
      <c r="E113" s="351" t="e">
        <f t="shared" si="33"/>
        <v>#DIV/0!</v>
      </c>
      <c r="F113" s="183"/>
      <c r="G113" s="343" t="e">
        <f t="shared" si="34"/>
        <v>#DIV/0!</v>
      </c>
    </row>
    <row r="114" spans="2:7" x14ac:dyDescent="0.25">
      <c r="B114" s="50" t="s">
        <v>13</v>
      </c>
      <c r="C114" s="358">
        <f t="shared" si="31"/>
        <v>0</v>
      </c>
      <c r="D114" s="190">
        <f t="shared" si="32"/>
        <v>0</v>
      </c>
      <c r="E114" s="351" t="e">
        <f t="shared" si="33"/>
        <v>#DIV/0!</v>
      </c>
      <c r="F114" s="187"/>
      <c r="G114" s="343" t="e">
        <f t="shared" si="34"/>
        <v>#DIV/0!</v>
      </c>
    </row>
    <row r="115" spans="2:7" x14ac:dyDescent="0.25">
      <c r="B115" s="50" t="s">
        <v>15</v>
      </c>
      <c r="C115" s="358">
        <f t="shared" si="31"/>
        <v>0</v>
      </c>
      <c r="D115" s="190">
        <f t="shared" si="32"/>
        <v>0</v>
      </c>
      <c r="E115" s="351" t="e">
        <f t="shared" si="33"/>
        <v>#DIV/0!</v>
      </c>
      <c r="F115" s="192"/>
      <c r="G115" s="343" t="e">
        <f t="shared" si="34"/>
        <v>#DIV/0!</v>
      </c>
    </row>
    <row r="116" spans="2:7" x14ac:dyDescent="0.25">
      <c r="B116" s="50" t="s">
        <v>16</v>
      </c>
      <c r="C116" s="358">
        <f t="shared" si="31"/>
        <v>0</v>
      </c>
      <c r="D116" s="190">
        <f t="shared" si="32"/>
        <v>0</v>
      </c>
      <c r="E116" s="351" t="e">
        <f t="shared" si="33"/>
        <v>#DIV/0!</v>
      </c>
      <c r="F116" s="183"/>
      <c r="G116" s="343" t="e">
        <f t="shared" si="34"/>
        <v>#DIV/0!</v>
      </c>
    </row>
    <row r="117" spans="2:7" x14ac:dyDescent="0.25">
      <c r="B117" s="50" t="s">
        <v>17</v>
      </c>
      <c r="C117" s="358">
        <f t="shared" si="31"/>
        <v>0</v>
      </c>
      <c r="D117" s="190">
        <f t="shared" si="32"/>
        <v>0</v>
      </c>
      <c r="E117" s="351" t="e">
        <f t="shared" si="33"/>
        <v>#DIV/0!</v>
      </c>
      <c r="F117" s="183"/>
      <c r="G117" s="343" t="e">
        <f t="shared" si="34"/>
        <v>#DIV/0!</v>
      </c>
    </row>
    <row r="118" spans="2:7" x14ac:dyDescent="0.25">
      <c r="B118" s="50" t="s">
        <v>18</v>
      </c>
      <c r="C118" s="358">
        <f t="shared" si="31"/>
        <v>0</v>
      </c>
      <c r="D118" s="190">
        <f t="shared" si="32"/>
        <v>0</v>
      </c>
      <c r="E118" s="351" t="e">
        <f t="shared" si="33"/>
        <v>#DIV/0!</v>
      </c>
      <c r="F118" s="183"/>
      <c r="G118" s="343" t="e">
        <f t="shared" si="34"/>
        <v>#DIV/0!</v>
      </c>
    </row>
    <row r="119" spans="2:7" ht="15.75" thickBot="1" x14ac:dyDescent="0.3">
      <c r="B119" s="51" t="s">
        <v>19</v>
      </c>
      <c r="C119" s="359">
        <f t="shared" si="31"/>
        <v>0</v>
      </c>
      <c r="D119" s="227">
        <f t="shared" si="32"/>
        <v>0</v>
      </c>
      <c r="E119" s="364" t="e">
        <f t="shared" si="33"/>
        <v>#DIV/0!</v>
      </c>
      <c r="F119" s="196"/>
      <c r="G119" s="344" t="e">
        <f t="shared" si="34"/>
        <v>#DIV/0!</v>
      </c>
    </row>
    <row r="120" spans="2:7" x14ac:dyDescent="0.25">
      <c r="B120" s="354"/>
      <c r="C120" s="355"/>
      <c r="D120" s="356"/>
      <c r="E120" s="357"/>
      <c r="F120" s="356"/>
      <c r="G120" s="367"/>
    </row>
    <row r="122" spans="2:7" x14ac:dyDescent="0.25">
      <c r="B122" t="s">
        <v>77</v>
      </c>
    </row>
  </sheetData>
  <mergeCells count="60">
    <mergeCell ref="B108:G108"/>
    <mergeCell ref="J2:M3"/>
    <mergeCell ref="J79:M80"/>
    <mergeCell ref="B79:H80"/>
    <mergeCell ref="B7:M7"/>
    <mergeCell ref="J76:M76"/>
    <mergeCell ref="J77:M77"/>
    <mergeCell ref="J23:M23"/>
    <mergeCell ref="J9:M9"/>
    <mergeCell ref="B73:H73"/>
    <mergeCell ref="B74:H74"/>
    <mergeCell ref="B77:H77"/>
    <mergeCell ref="B76:H76"/>
    <mergeCell ref="B75:H75"/>
    <mergeCell ref="B48:C48"/>
    <mergeCell ref="B2:H2"/>
    <mergeCell ref="B38:C38"/>
    <mergeCell ref="M89:M90"/>
    <mergeCell ref="J90:K90"/>
    <mergeCell ref="J92:K92"/>
    <mergeCell ref="J93:M93"/>
    <mergeCell ref="M85:M87"/>
    <mergeCell ref="J87:K87"/>
    <mergeCell ref="J81:M81"/>
    <mergeCell ref="J70:K70"/>
    <mergeCell ref="J71:K71"/>
    <mergeCell ref="J73:M73"/>
    <mergeCell ref="J74:M74"/>
    <mergeCell ref="J75:M75"/>
    <mergeCell ref="B42:C42"/>
    <mergeCell ref="B45:C45"/>
    <mergeCell ref="B37:C37"/>
    <mergeCell ref="B51:C51"/>
    <mergeCell ref="B55:C55"/>
    <mergeCell ref="B69:C69"/>
    <mergeCell ref="B63:C63"/>
    <mergeCell ref="D87:F87"/>
    <mergeCell ref="D90:F90"/>
    <mergeCell ref="B93:H93"/>
    <mergeCell ref="B88:C88"/>
    <mergeCell ref="B82:C82"/>
    <mergeCell ref="B85:B87"/>
    <mergeCell ref="B70:F70"/>
    <mergeCell ref="B71:F71"/>
    <mergeCell ref="B5:M5"/>
    <mergeCell ref="B3:H3"/>
    <mergeCell ref="B102:D102"/>
    <mergeCell ref="B106:C106"/>
    <mergeCell ref="B99:D99"/>
    <mergeCell ref="B96:C96"/>
    <mergeCell ref="B89:B90"/>
    <mergeCell ref="B95:D95"/>
    <mergeCell ref="B92:F92"/>
    <mergeCell ref="E97:G97"/>
    <mergeCell ref="H89:H90"/>
    <mergeCell ref="B9:H9"/>
    <mergeCell ref="B23:H23"/>
    <mergeCell ref="B81:H81"/>
    <mergeCell ref="H85:H87"/>
    <mergeCell ref="B83:C83"/>
  </mergeCells>
  <conditionalFormatting sqref="D106">
    <cfRule type="cellIs" dxfId="12" priority="18" operator="greaterThan">
      <formula>1500000</formula>
    </cfRule>
  </conditionalFormatting>
  <conditionalFormatting sqref="G71">
    <cfRule type="cellIs" dxfId="11" priority="14" operator="notEqual">
      <formula>$G$92</formula>
    </cfRule>
  </conditionalFormatting>
  <conditionalFormatting sqref="G86">
    <cfRule type="cellIs" priority="2" operator="notEqual">
      <formula>$G$63</formula>
    </cfRule>
  </conditionalFormatting>
  <conditionalFormatting sqref="G92">
    <cfRule type="cellIs" dxfId="10" priority="12" operator="notEqual">
      <formula>$G$71</formula>
    </cfRule>
  </conditionalFormatting>
  <conditionalFormatting sqref="H48">
    <cfRule type="cellIs" dxfId="9" priority="22" operator="greaterThan">
      <formula>0.25</formula>
    </cfRule>
  </conditionalFormatting>
  <conditionalFormatting sqref="H85:H87 M85:M87">
    <cfRule type="cellIs" dxfId="8" priority="13" operator="lessThan">
      <formula>0.4</formula>
    </cfRule>
  </conditionalFormatting>
  <conditionalFormatting sqref="H88">
    <cfRule type="cellIs" dxfId="7" priority="20" operator="greaterThan">
      <formula>0.6</formula>
    </cfRule>
  </conditionalFormatting>
  <conditionalFormatting sqref="H89">
    <cfRule type="cellIs" dxfId="6" priority="19" operator="greaterThan">
      <formula>0.2</formula>
    </cfRule>
  </conditionalFormatting>
  <conditionalFormatting sqref="J106">
    <cfRule type="cellIs" dxfId="5" priority="8" operator="greaterThan">
      <formula>1500000</formula>
    </cfRule>
  </conditionalFormatting>
  <conditionalFormatting sqref="L71">
    <cfRule type="cellIs" dxfId="4" priority="6" operator="notEqual">
      <formula>$L$92</formula>
    </cfRule>
  </conditionalFormatting>
  <conditionalFormatting sqref="L86">
    <cfRule type="cellIs" priority="1" operator="notEqual">
      <formula>$L$63</formula>
    </cfRule>
  </conditionalFormatting>
  <conditionalFormatting sqref="L92">
    <cfRule type="cellIs" dxfId="3" priority="4" operator="notEqual">
      <formula>$L$71</formula>
    </cfRule>
  </conditionalFormatting>
  <conditionalFormatting sqref="M48">
    <cfRule type="cellIs" dxfId="2" priority="11" operator="greaterThan">
      <formula>0.25</formula>
    </cfRule>
  </conditionalFormatting>
  <conditionalFormatting sqref="M88">
    <cfRule type="cellIs" dxfId="1" priority="10" operator="greaterThan">
      <formula>0.6</formula>
    </cfRule>
  </conditionalFormatting>
  <conditionalFormatting sqref="M89">
    <cfRule type="cellIs" dxfId="0" priority="9" operator="greaterThan">
      <formula>0.2</formula>
    </cfRule>
  </conditionalFormatting>
  <dataValidations count="1">
    <dataValidation type="list" allowBlank="1" showInputMessage="1" showErrorMessage="1" sqref="L97" xr:uid="{2F0DDCAE-9E8D-4627-B3CB-74DBA5775912}">
      <formula1>#REF!</formula1>
    </dataValidation>
  </dataValidations>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G100 M100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102</v>
      </c>
    </row>
    <row r="3" spans="1:1" x14ac:dyDescent="0.25">
      <c r="A3" t="s">
        <v>71</v>
      </c>
    </row>
    <row r="4" spans="1:1" x14ac:dyDescent="0.25">
      <c r="A4" s="8"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e2ae8c9e25260f480f3970667e9d426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a413788ed3da91291d93b02b69d2e9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2.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3.xml><?xml version="1.0" encoding="utf-8"?>
<ds:datastoreItem xmlns:ds="http://schemas.openxmlformats.org/officeDocument/2006/customXml" ds:itemID="{08DF2CDA-8FAF-4FEE-BCEA-2D5640216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2025-09-02T19:30:14Z</cp:lastPrinted>
  <dcterms:created xsi:type="dcterms:W3CDTF">2020-09-03T17:39:39Z</dcterms:created>
  <dcterms:modified xsi:type="dcterms:W3CDTF">2025-09-02T20:54:41Z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