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primaca.sharepoint.com/sites/Partage/Documents partages/100 PRIMA/300 Financement projets/Appel de Projets R-30/Guide et formulaires/"/>
    </mc:Choice>
  </mc:AlternateContent>
  <xr:revisionPtr revIDLastSave="2153" documentId="8_{38147AD7-FE20-4663-8983-55606ACF2CBD}" xr6:coauthVersionLast="47" xr6:coauthVersionMax="47" xr10:uidLastSave="{0B2A9182-B15E-476B-94E6-552C6B2A7E51}"/>
  <bookViews>
    <workbookView xWindow="-120" yWindow="-120" windowWidth="29040" windowHeight="15840" xr2:uid="{00000000-000D-0000-FFFF-FFFF00000000}"/>
  </bookViews>
  <sheets>
    <sheet name="Volet PME" sheetId="1" r:id="rId1"/>
    <sheet name="Volet GE" sheetId="3" r:id="rId2"/>
    <sheet name="Feuil1" sheetId="5" r:id="rId3"/>
  </sheets>
  <definedNames>
    <definedName name="_ftn1" localSheetId="1">'Volet GE'!#REF!</definedName>
    <definedName name="_ftn1" localSheetId="0">'Volet PME'!#REF!</definedName>
    <definedName name="_ftn2" localSheetId="1">'Volet GE'!#REF!</definedName>
    <definedName name="_ftn2" localSheetId="0">'Volet PME'!#REF!</definedName>
    <definedName name="_ftn3" localSheetId="1">'Volet GE'!#REF!</definedName>
    <definedName name="_ftn3" localSheetId="0">'Volet PME'!#REF!</definedName>
    <definedName name="_ftn4" localSheetId="1">'Volet GE'!#REF!</definedName>
    <definedName name="_ftn4" localSheetId="0">'Volet PME'!#REF!</definedName>
    <definedName name="_ftnref1" localSheetId="1">'Volet GE'!$B$52</definedName>
    <definedName name="_ftnref1" localSheetId="0">'Volet PME'!$B$27</definedName>
    <definedName name="_ftnref2" localSheetId="1">'Volet GE'!$C$64</definedName>
    <definedName name="_ftnref2" localSheetId="0">'Volet PME'!$C$39</definedName>
    <definedName name="_ftnref3" localSheetId="1">'Volet GE'!$B$65</definedName>
    <definedName name="_ftnref3" localSheetId="0">'Volet PME'!$B$40</definedName>
    <definedName name="_ftnref4" localSheetId="1">'Volet GE'!$C$79</definedName>
    <definedName name="_ftnref4" localSheetId="0">'Volet PME'!$C$46</definedName>
    <definedName name="_Hlk18680051" localSheetId="1">'Volet GE'!#REF!</definedName>
    <definedName name="_Hlk18680051" localSheetId="0">'Volet PME'!#REF!</definedName>
    <definedName name="_Hlk18680132" localSheetId="1">'Volet GE'!#REF!</definedName>
    <definedName name="_Hlk18680132" localSheetId="0">'Volet PME'!#REF!</definedName>
    <definedName name="_Hlk27572753" localSheetId="1">'Volet GE'!#REF!</definedName>
    <definedName name="_Hlk27572753" localSheetId="0">'Volet PME'!#REF!</definedName>
    <definedName name="_Hlk27572778" localSheetId="1">'Volet GE'!#REF!</definedName>
    <definedName name="_Hlk27572778" localSheetId="0">'Volet PME'!#REF!</definedName>
    <definedName name="Début_Projet">#REF!</definedName>
    <definedName name="EURtoCAD">#REF!</definedName>
    <definedName name="Semaine_Affichage">#REF!</definedName>
    <definedName name="USDtoCAD">#REF!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1" l="1"/>
  <c r="J22" i="1"/>
  <c r="E22" i="1"/>
  <c r="F22" i="1"/>
  <c r="D22" i="1"/>
  <c r="J115" i="3"/>
  <c r="J114" i="3"/>
  <c r="L84" i="3"/>
  <c r="L83" i="3"/>
  <c r="M49" i="3"/>
  <c r="M28" i="3"/>
  <c r="M27" i="3"/>
  <c r="M26" i="3"/>
  <c r="M25" i="3"/>
  <c r="M35" i="3"/>
  <c r="M21" i="3"/>
  <c r="M12" i="3"/>
  <c r="M11" i="3"/>
  <c r="G72" i="1"/>
  <c r="M40" i="3"/>
  <c r="M41" i="3"/>
  <c r="M42" i="3"/>
  <c r="M43" i="3"/>
  <c r="M44" i="3"/>
  <c r="M45" i="3"/>
  <c r="M46" i="3"/>
  <c r="M47" i="3"/>
  <c r="M48" i="3"/>
  <c r="M39" i="3"/>
  <c r="M29" i="3"/>
  <c r="M30" i="3"/>
  <c r="M31" i="3"/>
  <c r="M32" i="3"/>
  <c r="M33" i="3"/>
  <c r="M34" i="3"/>
  <c r="M13" i="3"/>
  <c r="M14" i="3"/>
  <c r="M15" i="3"/>
  <c r="M16" i="3"/>
  <c r="M17" i="3"/>
  <c r="M18" i="3"/>
  <c r="M19" i="3"/>
  <c r="M20" i="3"/>
  <c r="C40" i="3"/>
  <c r="C41" i="3"/>
  <c r="C42" i="3"/>
  <c r="C43" i="3"/>
  <c r="C44" i="3"/>
  <c r="C45" i="3"/>
  <c r="C46" i="3"/>
  <c r="C47" i="3"/>
  <c r="C48" i="3"/>
  <c r="C39" i="3"/>
  <c r="C26" i="3"/>
  <c r="C27" i="3"/>
  <c r="C28" i="3"/>
  <c r="C29" i="3"/>
  <c r="C30" i="3"/>
  <c r="C31" i="3"/>
  <c r="C32" i="3"/>
  <c r="C33" i="3"/>
  <c r="C34" i="3"/>
  <c r="C25" i="3"/>
  <c r="L72" i="1"/>
  <c r="L70" i="1"/>
  <c r="J83" i="1" s="1"/>
  <c r="L51" i="1"/>
  <c r="L50" i="1"/>
  <c r="L49" i="1"/>
  <c r="L48" i="1"/>
  <c r="L47" i="1"/>
  <c r="L46" i="1"/>
  <c r="L45" i="1"/>
  <c r="L43" i="1"/>
  <c r="L42" i="1"/>
  <c r="L41" i="1"/>
  <c r="L39" i="1"/>
  <c r="L38" i="1"/>
  <c r="L36" i="1"/>
  <c r="L35" i="1"/>
  <c r="L33" i="1"/>
  <c r="L32" i="1"/>
  <c r="L30" i="1"/>
  <c r="L29" i="1"/>
  <c r="L28" i="1"/>
  <c r="L21" i="1"/>
  <c r="L20" i="1"/>
  <c r="L19" i="1"/>
  <c r="L18" i="1"/>
  <c r="L17" i="1"/>
  <c r="L15" i="1"/>
  <c r="L14" i="1"/>
  <c r="L13" i="1"/>
  <c r="L12" i="1"/>
  <c r="L11" i="1"/>
  <c r="K44" i="1"/>
  <c r="J44" i="1"/>
  <c r="K40" i="1"/>
  <c r="J40" i="1"/>
  <c r="K37" i="1"/>
  <c r="J37" i="1"/>
  <c r="K34" i="1"/>
  <c r="J34" i="1"/>
  <c r="K31" i="1"/>
  <c r="J31" i="1"/>
  <c r="K27" i="1"/>
  <c r="J27" i="1"/>
  <c r="K16" i="1"/>
  <c r="K23" i="1" s="1"/>
  <c r="J16" i="1"/>
  <c r="L107" i="3"/>
  <c r="L104" i="3"/>
  <c r="J120" i="3" s="1"/>
  <c r="L82" i="3"/>
  <c r="L81" i="3"/>
  <c r="L80" i="3"/>
  <c r="L79" i="3"/>
  <c r="L78" i="3"/>
  <c r="L76" i="3"/>
  <c r="L75" i="3"/>
  <c r="L74" i="3"/>
  <c r="L73" i="3"/>
  <c r="L72" i="3"/>
  <c r="L71" i="3"/>
  <c r="L70" i="3"/>
  <c r="L68" i="3"/>
  <c r="L67" i="3"/>
  <c r="L66" i="3"/>
  <c r="L64" i="3"/>
  <c r="L63" i="3"/>
  <c r="L61" i="3"/>
  <c r="L60" i="3"/>
  <c r="L58" i="3"/>
  <c r="L57" i="3"/>
  <c r="L55" i="3"/>
  <c r="L54" i="3"/>
  <c r="L53" i="3"/>
  <c r="L48" i="3"/>
  <c r="L47" i="3"/>
  <c r="L46" i="3"/>
  <c r="L45" i="3"/>
  <c r="L44" i="3"/>
  <c r="L43" i="3"/>
  <c r="L42" i="3"/>
  <c r="L41" i="3"/>
  <c r="L40" i="3"/>
  <c r="L39" i="3"/>
  <c r="L34" i="3"/>
  <c r="L33" i="3"/>
  <c r="L32" i="3"/>
  <c r="L31" i="3"/>
  <c r="L30" i="3"/>
  <c r="L29" i="3"/>
  <c r="L28" i="3"/>
  <c r="L27" i="3"/>
  <c r="L26" i="3"/>
  <c r="L25" i="3"/>
  <c r="L20" i="3"/>
  <c r="L19" i="3"/>
  <c r="L18" i="3"/>
  <c r="L17" i="3"/>
  <c r="L16" i="3"/>
  <c r="L15" i="3"/>
  <c r="L14" i="3"/>
  <c r="L13" i="3"/>
  <c r="L12" i="3"/>
  <c r="L11" i="3"/>
  <c r="K108" i="3"/>
  <c r="J108" i="3"/>
  <c r="K105" i="3"/>
  <c r="J105" i="3"/>
  <c r="K77" i="3"/>
  <c r="J77" i="3"/>
  <c r="L77" i="3" s="1"/>
  <c r="K69" i="3"/>
  <c r="J69" i="3"/>
  <c r="L69" i="3" s="1"/>
  <c r="K65" i="3"/>
  <c r="J65" i="3"/>
  <c r="K62" i="3"/>
  <c r="J62" i="3"/>
  <c r="K59" i="3"/>
  <c r="J59" i="3"/>
  <c r="L59" i="3" s="1"/>
  <c r="K56" i="3"/>
  <c r="J56" i="3"/>
  <c r="K52" i="3"/>
  <c r="J52" i="3"/>
  <c r="K49" i="3"/>
  <c r="K101" i="3" s="1"/>
  <c r="J49" i="3"/>
  <c r="J101" i="3" s="1"/>
  <c r="K35" i="3"/>
  <c r="K100" i="3" s="1"/>
  <c r="J35" i="3"/>
  <c r="J100" i="3" s="1"/>
  <c r="L100" i="3" s="1"/>
  <c r="K21" i="3"/>
  <c r="K99" i="3" s="1"/>
  <c r="J21" i="3"/>
  <c r="J99" i="3" s="1"/>
  <c r="D77" i="3"/>
  <c r="D69" i="3"/>
  <c r="G70" i="3"/>
  <c r="G72" i="3"/>
  <c r="G73" i="3"/>
  <c r="D49" i="3"/>
  <c r="D35" i="3"/>
  <c r="D100" i="3" s="1"/>
  <c r="D21" i="3"/>
  <c r="E65" i="3"/>
  <c r="F65" i="3"/>
  <c r="D65" i="3"/>
  <c r="E62" i="3"/>
  <c r="F62" i="3"/>
  <c r="D62" i="3"/>
  <c r="E59" i="3"/>
  <c r="F59" i="3"/>
  <c r="D59" i="3"/>
  <c r="E56" i="3"/>
  <c r="F56" i="3"/>
  <c r="D56" i="3"/>
  <c r="E52" i="3"/>
  <c r="F52" i="3"/>
  <c r="D52" i="3"/>
  <c r="E40" i="1"/>
  <c r="F40" i="1"/>
  <c r="D40" i="1"/>
  <c r="E37" i="1"/>
  <c r="F37" i="1"/>
  <c r="D37" i="1"/>
  <c r="E34" i="1"/>
  <c r="F34" i="1"/>
  <c r="D34" i="1"/>
  <c r="E31" i="1"/>
  <c r="F31" i="1"/>
  <c r="D31" i="1"/>
  <c r="E27" i="1"/>
  <c r="F27" i="1"/>
  <c r="D27" i="1"/>
  <c r="D44" i="1"/>
  <c r="G46" i="1"/>
  <c r="G47" i="1"/>
  <c r="G48" i="1"/>
  <c r="G49" i="1"/>
  <c r="G50" i="1"/>
  <c r="G51" i="1"/>
  <c r="E77" i="3"/>
  <c r="F77" i="3"/>
  <c r="E44" i="1"/>
  <c r="F44" i="1"/>
  <c r="D16" i="1"/>
  <c r="D23" i="1" s="1"/>
  <c r="E16" i="1"/>
  <c r="E23" i="1" s="1"/>
  <c r="F16" i="1"/>
  <c r="F23" i="1" s="1"/>
  <c r="G11" i="1"/>
  <c r="D105" i="3"/>
  <c r="G40" i="3"/>
  <c r="G13" i="3"/>
  <c r="G11" i="3"/>
  <c r="G107" i="3"/>
  <c r="D108" i="3"/>
  <c r="J23" i="1" l="1"/>
  <c r="J67" i="1" s="1"/>
  <c r="L22" i="1"/>
  <c r="L34" i="1"/>
  <c r="K67" i="1"/>
  <c r="L27" i="1"/>
  <c r="L40" i="1"/>
  <c r="L31" i="1"/>
  <c r="L44" i="1"/>
  <c r="L37" i="1"/>
  <c r="L16" i="1"/>
  <c r="L62" i="3"/>
  <c r="L52" i="3"/>
  <c r="L65" i="3"/>
  <c r="L108" i="3"/>
  <c r="J52" i="1"/>
  <c r="D52" i="1"/>
  <c r="K52" i="1"/>
  <c r="G27" i="1"/>
  <c r="K66" i="1"/>
  <c r="L99" i="3"/>
  <c r="L101" i="3" s="1"/>
  <c r="L56" i="3"/>
  <c r="L105" i="3"/>
  <c r="L21" i="3"/>
  <c r="L35" i="3"/>
  <c r="G77" i="3"/>
  <c r="K83" i="3"/>
  <c r="L49" i="3"/>
  <c r="J83" i="3"/>
  <c r="E108" i="3"/>
  <c r="F108" i="3"/>
  <c r="E105" i="3"/>
  <c r="F105" i="3"/>
  <c r="L23" i="1" l="1"/>
  <c r="M22" i="1" s="1"/>
  <c r="L67" i="1"/>
  <c r="M13" i="1"/>
  <c r="L52" i="1"/>
  <c r="J66" i="1"/>
  <c r="J121" i="3"/>
  <c r="L85" i="3"/>
  <c r="F49" i="3"/>
  <c r="F101" i="3" s="1"/>
  <c r="E49" i="3"/>
  <c r="E101" i="3" s="1"/>
  <c r="D101" i="3"/>
  <c r="G48" i="3"/>
  <c r="G47" i="3"/>
  <c r="G46" i="3"/>
  <c r="G45" i="3"/>
  <c r="G44" i="3"/>
  <c r="G43" i="3"/>
  <c r="G42" i="3"/>
  <c r="G41" i="3"/>
  <c r="G39" i="3"/>
  <c r="F35" i="3"/>
  <c r="F100" i="3" s="1"/>
  <c r="E35" i="3"/>
  <c r="E100" i="3" s="1"/>
  <c r="G34" i="3"/>
  <c r="G33" i="3"/>
  <c r="G32" i="3"/>
  <c r="G31" i="3"/>
  <c r="G30" i="3"/>
  <c r="G29" i="3"/>
  <c r="G28" i="3"/>
  <c r="G27" i="3"/>
  <c r="G26" i="3"/>
  <c r="G25" i="3"/>
  <c r="F21" i="3"/>
  <c r="E21" i="3"/>
  <c r="E99" i="3" s="1"/>
  <c r="D99" i="3"/>
  <c r="G20" i="3"/>
  <c r="G19" i="3"/>
  <c r="G18" i="3"/>
  <c r="G17" i="3"/>
  <c r="G16" i="3"/>
  <c r="G15" i="3"/>
  <c r="G14" i="3"/>
  <c r="G12" i="3"/>
  <c r="G12" i="1"/>
  <c r="G13" i="1"/>
  <c r="G14" i="1"/>
  <c r="G15" i="1"/>
  <c r="G17" i="1"/>
  <c r="G18" i="1"/>
  <c r="G19" i="1"/>
  <c r="G20" i="1"/>
  <c r="G21" i="1"/>
  <c r="E67" i="1"/>
  <c r="F67" i="1"/>
  <c r="D67" i="1"/>
  <c r="M15" i="1" l="1"/>
  <c r="M12" i="1"/>
  <c r="M18" i="1"/>
  <c r="M14" i="1"/>
  <c r="M20" i="1"/>
  <c r="M21" i="1"/>
  <c r="M17" i="1"/>
  <c r="M11" i="1"/>
  <c r="M16" i="1" s="1"/>
  <c r="M23" i="1" s="1"/>
  <c r="M19" i="1"/>
  <c r="G22" i="1"/>
  <c r="J78" i="1"/>
  <c r="L71" i="1" s="1"/>
  <c r="J77" i="1"/>
  <c r="L68" i="1" s="1"/>
  <c r="L66" i="1" s="1"/>
  <c r="L53" i="1"/>
  <c r="L54" i="1" s="1"/>
  <c r="M27" i="1"/>
  <c r="M37" i="1"/>
  <c r="M40" i="1"/>
  <c r="M34" i="1"/>
  <c r="M31" i="1"/>
  <c r="M44" i="1"/>
  <c r="J113" i="3"/>
  <c r="G49" i="3"/>
  <c r="L102" i="3"/>
  <c r="L106" i="3"/>
  <c r="G21" i="3"/>
  <c r="G100" i="3"/>
  <c r="G16" i="1"/>
  <c r="G23" i="1" s="1"/>
  <c r="H11" i="1" s="1"/>
  <c r="H16" i="1" s="1"/>
  <c r="F66" i="1"/>
  <c r="D66" i="1"/>
  <c r="E66" i="1"/>
  <c r="F99" i="3"/>
  <c r="G67" i="1"/>
  <c r="G35" i="3"/>
  <c r="H22" i="1" l="1"/>
  <c r="H23" i="1" s="1"/>
  <c r="J76" i="1"/>
  <c r="J84" i="1"/>
  <c r="H49" i="3"/>
  <c r="H35" i="3"/>
  <c r="H21" i="3"/>
  <c r="L69" i="1"/>
  <c r="L73" i="1" s="1"/>
  <c r="M70" i="1" s="1"/>
  <c r="H11" i="3"/>
  <c r="L103" i="3"/>
  <c r="L97" i="3"/>
  <c r="H15" i="1"/>
  <c r="H33" i="3"/>
  <c r="H27" i="3"/>
  <c r="H34" i="3"/>
  <c r="H26" i="3"/>
  <c r="H28" i="3"/>
  <c r="H29" i="3"/>
  <c r="H30" i="3"/>
  <c r="H31" i="3"/>
  <c r="H32" i="3"/>
  <c r="H25" i="3"/>
  <c r="H13" i="1"/>
  <c r="H21" i="1"/>
  <c r="H12" i="1"/>
  <c r="H42" i="3"/>
  <c r="H43" i="3"/>
  <c r="H44" i="3"/>
  <c r="H47" i="3"/>
  <c r="H40" i="3"/>
  <c r="H45" i="3"/>
  <c r="H46" i="3"/>
  <c r="H48" i="3"/>
  <c r="H41" i="3"/>
  <c r="H39" i="3"/>
  <c r="H13" i="3"/>
  <c r="H14" i="3"/>
  <c r="H15" i="3"/>
  <c r="H17" i="3"/>
  <c r="H18" i="3"/>
  <c r="H19" i="3"/>
  <c r="H12" i="3"/>
  <c r="H16" i="3"/>
  <c r="H20" i="3"/>
  <c r="H19" i="1"/>
  <c r="H17" i="1"/>
  <c r="H14" i="1"/>
  <c r="H18" i="1"/>
  <c r="H20" i="1"/>
  <c r="G70" i="1"/>
  <c r="D83" i="1" s="1"/>
  <c r="G105" i="3"/>
  <c r="G53" i="3"/>
  <c r="M67" i="1" l="1"/>
  <c r="L109" i="3"/>
  <c r="J80" i="1"/>
  <c r="M69" i="1"/>
  <c r="M66" i="1"/>
  <c r="M73" i="1" s="1"/>
  <c r="J126" i="3"/>
  <c r="M99" i="3"/>
  <c r="M103" i="3"/>
  <c r="D83" i="3"/>
  <c r="F69" i="3"/>
  <c r="E69" i="3"/>
  <c r="M72" i="1" l="1"/>
  <c r="J85" i="1"/>
  <c r="J86" i="1" s="1"/>
  <c r="G69" i="3"/>
  <c r="M104" i="3"/>
  <c r="M108" i="3"/>
  <c r="M107" i="3"/>
  <c r="M109" i="3"/>
  <c r="G78" i="3"/>
  <c r="G76" i="3"/>
  <c r="G75" i="3"/>
  <c r="G74" i="3"/>
  <c r="G71" i="3"/>
  <c r="G108" i="3"/>
  <c r="G104" i="3"/>
  <c r="G99" i="3"/>
  <c r="G101" i="3" s="1"/>
  <c r="G82" i="3"/>
  <c r="G81" i="3"/>
  <c r="G80" i="3"/>
  <c r="G79" i="3"/>
  <c r="G68" i="3"/>
  <c r="G67" i="3"/>
  <c r="G66" i="3"/>
  <c r="G64" i="3"/>
  <c r="G63" i="3"/>
  <c r="G61" i="3"/>
  <c r="G60" i="3"/>
  <c r="G58" i="3"/>
  <c r="G57" i="3"/>
  <c r="G55" i="3"/>
  <c r="G54" i="3"/>
  <c r="J117" i="3" l="1"/>
  <c r="J122" i="3" s="1"/>
  <c r="J123" i="3" s="1"/>
  <c r="E83" i="3"/>
  <c r="F83" i="3"/>
  <c r="G59" i="3"/>
  <c r="G65" i="3"/>
  <c r="G56" i="3"/>
  <c r="D120" i="3"/>
  <c r="G62" i="3"/>
  <c r="G52" i="3"/>
  <c r="G45" i="1"/>
  <c r="G43" i="1"/>
  <c r="G42" i="1"/>
  <c r="G41" i="1"/>
  <c r="G39" i="1"/>
  <c r="G38" i="1"/>
  <c r="G36" i="1"/>
  <c r="G35" i="1"/>
  <c r="G33" i="1"/>
  <c r="G32" i="1"/>
  <c r="G29" i="1"/>
  <c r="G30" i="1"/>
  <c r="G28" i="1"/>
  <c r="G83" i="3" l="1"/>
  <c r="E52" i="1"/>
  <c r="F52" i="1"/>
  <c r="G31" i="1"/>
  <c r="G44" i="1"/>
  <c r="G40" i="1"/>
  <c r="G37" i="1"/>
  <c r="G34" i="1"/>
  <c r="G84" i="3" l="1"/>
  <c r="G85" i="3" s="1"/>
  <c r="D115" i="3"/>
  <c r="G106" i="3" s="1"/>
  <c r="G103" i="3" s="1"/>
  <c r="D114" i="3"/>
  <c r="M62" i="3"/>
  <c r="M59" i="3"/>
  <c r="M65" i="3"/>
  <c r="M77" i="3"/>
  <c r="M52" i="3"/>
  <c r="M56" i="3"/>
  <c r="M69" i="3"/>
  <c r="M83" i="3"/>
  <c r="H83" i="3"/>
  <c r="G52" i="1"/>
  <c r="H62" i="3"/>
  <c r="H65" i="3"/>
  <c r="H52" i="3"/>
  <c r="H56" i="3"/>
  <c r="H59" i="3"/>
  <c r="H77" i="3"/>
  <c r="H69" i="3"/>
  <c r="H27" i="1" l="1"/>
  <c r="G53" i="1"/>
  <c r="G54" i="1" s="1"/>
  <c r="D77" i="1"/>
  <c r="D78" i="1"/>
  <c r="G71" i="1" s="1"/>
  <c r="D113" i="3"/>
  <c r="D84" i="1"/>
  <c r="G102" i="3"/>
  <c r="G97" i="3" s="1"/>
  <c r="G109" i="3" s="1"/>
  <c r="D121" i="3"/>
  <c r="H31" i="1"/>
  <c r="H37" i="1"/>
  <c r="H44" i="1"/>
  <c r="H34" i="1"/>
  <c r="H40" i="1"/>
  <c r="G69" i="1" l="1"/>
  <c r="D76" i="1"/>
  <c r="H52" i="1"/>
  <c r="G68" i="1"/>
  <c r="H104" i="3"/>
  <c r="D126" i="3"/>
  <c r="H103" i="3"/>
  <c r="H107" i="3"/>
  <c r="H99" i="3"/>
  <c r="H108" i="3"/>
  <c r="G66" i="1" l="1"/>
  <c r="G73" i="1" s="1"/>
  <c r="H70" i="1" s="1"/>
  <c r="H67" i="1"/>
  <c r="D117" i="3"/>
  <c r="D122" i="3" s="1"/>
  <c r="D123" i="3" s="1"/>
  <c r="H109" i="3"/>
  <c r="H66" i="1" l="1"/>
  <c r="H72" i="1"/>
  <c r="H69" i="1"/>
  <c r="H73" i="1"/>
  <c r="D80" i="1"/>
  <c r="D85" i="1" s="1"/>
  <c r="D86" i="1" l="1"/>
  <c r="M52" i="1" l="1"/>
</calcChain>
</file>

<file path=xl/sharedStrings.xml><?xml version="1.0" encoding="utf-8"?>
<sst xmlns="http://schemas.openxmlformats.org/spreadsheetml/2006/main" count="288" uniqueCount="129">
  <si>
    <r>
      <t>BUDGET DU MANDAT DE RECHERCHE</t>
    </r>
    <r>
      <rPr>
        <sz val="15"/>
        <color theme="1"/>
        <rFont val="Arial"/>
        <family val="2"/>
      </rPr>
      <t> </t>
    </r>
    <r>
      <rPr>
        <b/>
        <sz val="15"/>
        <color theme="1"/>
        <rFont val="Arial"/>
        <family val="2"/>
      </rPr>
      <t xml:space="preserve"> </t>
    </r>
    <r>
      <rPr>
        <b/>
        <sz val="15"/>
        <color rgb="FFFF0000"/>
        <rFont val="Arial"/>
        <family val="2"/>
      </rPr>
      <t>VOLET PME</t>
    </r>
  </si>
  <si>
    <t>Voir le guide pour les dépenses admissibles</t>
  </si>
  <si>
    <t>Une fois complété sauvegardez en PDF et insérer dans la demande</t>
  </si>
  <si>
    <r>
      <t xml:space="preserve">Insérer seulement le montant d'argent alloué à la R&amp;D
</t>
    </r>
    <r>
      <rPr>
        <sz val="15"/>
        <color theme="1"/>
        <rFont val="Calibri"/>
        <family val="2"/>
        <scheme val="minor"/>
      </rPr>
      <t>càd hors frais de gestion du RSRI et hors FIR prélevé par l'université si applicable</t>
    </r>
  </si>
  <si>
    <t>Nom de l'industriel</t>
  </si>
  <si>
    <t>Année 1</t>
  </si>
  <si>
    <t>Année 2</t>
  </si>
  <si>
    <t>Année 3</t>
  </si>
  <si>
    <t>Total</t>
  </si>
  <si>
    <t>Ratio (%)</t>
  </si>
  <si>
    <t>PME 1</t>
  </si>
  <si>
    <t>PME 2</t>
  </si>
  <si>
    <t>PME 3</t>
  </si>
  <si>
    <t>PME 4</t>
  </si>
  <si>
    <t>PME 5</t>
  </si>
  <si>
    <t>Total PME</t>
  </si>
  <si>
    <t>GE 1</t>
  </si>
  <si>
    <t>GE 2</t>
  </si>
  <si>
    <t>GE 3</t>
  </si>
  <si>
    <t>GE 4</t>
  </si>
  <si>
    <t>GE 5</t>
  </si>
  <si>
    <t>%</t>
  </si>
  <si>
    <t>(ESPÈCES SEULEMENT)</t>
  </si>
  <si>
    <t>1. Salaires et avantages sociaux</t>
  </si>
  <si>
    <t>Techniciens</t>
  </si>
  <si>
    <t>Chercheurs</t>
  </si>
  <si>
    <t>Autres :</t>
  </si>
  <si>
    <t>2. Bourse aux étudiants</t>
  </si>
  <si>
    <r>
      <t>Étudiants (DEC, 1</t>
    </r>
    <r>
      <rPr>
        <vertAlign val="superscript"/>
        <sz val="10"/>
        <rFont val="Arial"/>
        <family val="2"/>
      </rPr>
      <t>er</t>
    </r>
    <r>
      <rPr>
        <sz val="10"/>
        <rFont val="Arial"/>
        <family val="2"/>
      </rPr>
      <t>, 2</t>
    </r>
    <r>
      <rPr>
        <vertAlign val="superscript"/>
        <sz val="10"/>
        <rFont val="Arial"/>
        <family val="2"/>
      </rPr>
      <t>e</t>
    </r>
    <r>
      <rPr>
        <sz val="10"/>
        <rFont val="Arial"/>
        <family val="2"/>
      </rPr>
      <t xml:space="preserve"> et 3</t>
    </r>
    <r>
      <rPr>
        <vertAlign val="superscript"/>
        <sz val="10"/>
        <rFont val="Arial"/>
        <family val="2"/>
      </rPr>
      <t>e</t>
    </r>
    <r>
      <rPr>
        <sz val="10"/>
        <rFont val="Arial"/>
        <family val="2"/>
      </rPr>
      <t> cycle universitaire)</t>
    </r>
  </si>
  <si>
    <t>Stagiaires de recherche postdoctorale</t>
  </si>
  <si>
    <t>3. Matériel, produits consommables et fournitures</t>
  </si>
  <si>
    <t>Matériaux pour tests et essais</t>
  </si>
  <si>
    <t>Consommables de laboratoire</t>
  </si>
  <si>
    <t>4. Appareillage ou installation (max 25 %)</t>
  </si>
  <si>
    <t>Location d’équipement</t>
  </si>
  <si>
    <t>Achat d’équipement (max. 25 k$ chacun)</t>
  </si>
  <si>
    <t>5. Déplacements</t>
  </si>
  <si>
    <t xml:space="preserve">Conférences ou congrès </t>
  </si>
  <si>
    <t xml:space="preserve">Travaux sur le terrain </t>
  </si>
  <si>
    <t>Déplacements relatifs aux travaux</t>
  </si>
  <si>
    <t>6. Autres</t>
  </si>
  <si>
    <t>Frais d’animaleries et de plateformes</t>
  </si>
  <si>
    <t>Frais liés aux contrats de sous-traitances</t>
  </si>
  <si>
    <t>Honoraires professionnels</t>
  </si>
  <si>
    <t>Frais de diffusion des connaissances</t>
  </si>
  <si>
    <t>Compensations monétaires pour participation aux projets</t>
  </si>
  <si>
    <t xml:space="preserve">Prototypes </t>
  </si>
  <si>
    <t>Frais de gestion d’exploitation de propriété intellectuelle</t>
  </si>
  <si>
    <t>TOTAUX du budget</t>
  </si>
  <si>
    <t>Coût total</t>
  </si>
  <si>
    <t>Les sommes liées à la libération des professeurs universitaires pour réaliser des activités dans le cadre des projets ne sont pas admissibles.</t>
  </si>
  <si>
    <t>Les salaires incluant les avantages sociaux des professeurs nouvellement recrutés par une institution académique sur la base d’une expertise reconnue peuvent être couverts pour une période maximale de trois ans, tant qu'ils font partie d'une chaire de recherche qui se consacre à répondre aux besoins d'une industrie émergente au Québec. Ces chaires assurent également la génération de personnel hautement qualifié pour intégrer la main-d'œuvre de ces secteurs industriels clés.</t>
  </si>
  <si>
    <t>Les dépenses liées à l’achat de petits équipements ou à la location d’équipements sont d’un maximum de 25 % du total des dépenses admissibles. 
La valeur d’achat de chaque équipement doit être égale ou inférieure à 25 000 $ avant les taxes.
Pour la location/achat, seulement le coût de la location de l’équipement est admissible, le dernier montant pour acheter l’équipement ne l'est pas.</t>
  </si>
  <si>
    <t>Les dépenses de déplacement doivent être justifiées et représenter une faible portion du budget.</t>
  </si>
  <si>
    <t>Les sous-traitants doivent être mentionnés dans la justification du budget et ne doivent pas être inscrits au registre des entreprises non admissibles aux contrats publics (RENA). De plus, les prestations de services externes doivent être justifiées et représenter une faible portion du budget.</t>
  </si>
  <si>
    <r>
      <t>FINANCEMENT DU MANDAT DE RECHERCHE </t>
    </r>
    <r>
      <rPr>
        <b/>
        <sz val="15"/>
        <color rgb="FFFF0000"/>
        <rFont val="Arial"/>
        <family val="2"/>
      </rPr>
      <t>VOLET PME</t>
    </r>
  </si>
  <si>
    <t>Partenaires industriels</t>
  </si>
  <si>
    <t>Unités MITACS</t>
  </si>
  <si>
    <t>Min 20%</t>
  </si>
  <si>
    <t>Ensemble Industriel (en espèces)</t>
  </si>
  <si>
    <t>Frais de gestion industriel</t>
  </si>
  <si>
    <t>Financement public (max 80 % du mandat de recherche)</t>
  </si>
  <si>
    <t>max
40%</t>
  </si>
  <si>
    <t xml:space="preserve">PRIMA Québec </t>
  </si>
  <si>
    <r>
      <t xml:space="preserve">MITACS (indiquez seulement le montant </t>
    </r>
    <r>
      <rPr>
        <b/>
        <sz val="11"/>
        <color theme="1"/>
        <rFont val="Calibri"/>
        <family val="2"/>
        <scheme val="minor"/>
      </rPr>
      <t>provincial</t>
    </r>
    <r>
      <rPr>
        <sz val="11"/>
        <color theme="1"/>
        <rFont val="Calibri"/>
        <family val="2"/>
        <scheme val="minor"/>
      </rPr>
      <t xml:space="preserve"> sur cette ligne)</t>
    </r>
  </si>
  <si>
    <t>Frais de Gestion MEIE</t>
  </si>
  <si>
    <t>Financement complémentaire</t>
  </si>
  <si>
    <t>TOTAL du financement</t>
  </si>
  <si>
    <t>3. Contributions additionnelles</t>
  </si>
  <si>
    <t>Max 50 000$</t>
  </si>
  <si>
    <t>Contribution de PRIMA Québec aux frais indirects de la recherche (FIR), si applicable</t>
  </si>
  <si>
    <t>27 % de la contribution de PRIMA Québec au mandat de recherche sur les postes admissibles. Tous les partenaires financiers doivent contribuer aux FIR.</t>
  </si>
  <si>
    <t>Seuls les postes de dépenses 1 à 5 sont admissibles</t>
  </si>
  <si>
    <t>Le partenaire académique est une université ou un CCTT</t>
  </si>
  <si>
    <t>oui</t>
  </si>
  <si>
    <t>4. Résumé du financement du MEIE</t>
  </si>
  <si>
    <t>Contribution au mandat de recherche</t>
  </si>
  <si>
    <t>Contribution du MEIE (Frais de gestion)</t>
  </si>
  <si>
    <t>FIR (si applicable)</t>
  </si>
  <si>
    <r>
      <t xml:space="preserve">TOTAL du financement du MEIE
</t>
    </r>
    <r>
      <rPr>
        <b/>
        <sz val="12"/>
        <color rgb="FFFF0000"/>
        <rFont val="Calibri"/>
        <family val="2"/>
        <scheme val="minor"/>
      </rPr>
      <t>(Max 1 500 000 $)</t>
    </r>
  </si>
  <si>
    <t>Subvention MITACS max 50% du financement du projet</t>
  </si>
  <si>
    <t xml:space="preserve">Veuiller sauvegarder en format PDF et insérer à la demande </t>
  </si>
  <si>
    <r>
      <t>BUDGET DU MANDAT DE RECHERCHE</t>
    </r>
    <r>
      <rPr>
        <sz val="15"/>
        <color theme="1"/>
        <rFont val="Arial"/>
        <family val="2"/>
      </rPr>
      <t> </t>
    </r>
    <r>
      <rPr>
        <b/>
        <sz val="15"/>
        <color rgb="FFFF0000"/>
        <rFont val="Arial"/>
        <family val="2"/>
      </rPr>
      <t>VOLET GE</t>
    </r>
  </si>
  <si>
    <r>
      <rPr>
        <b/>
        <sz val="15"/>
        <color rgb="FF000000"/>
        <rFont val="Calibri"/>
        <family val="2"/>
        <scheme val="minor"/>
      </rPr>
      <t xml:space="preserve">Contributions Industriels au projet en argent - hors MITACS
</t>
    </r>
    <r>
      <rPr>
        <b/>
        <sz val="14"/>
        <color rgb="FF000000"/>
        <rFont val="Calibri"/>
        <family val="2"/>
        <scheme val="minor"/>
      </rPr>
      <t>Insérer seulement le montant d'argent alloué à la R&amp;D càd hors frais de gestion de PRIMA et hors FIR prélevé par l'université si applicable</t>
    </r>
  </si>
  <si>
    <t>GE 6</t>
  </si>
  <si>
    <t>GE 7</t>
  </si>
  <si>
    <t>GE 8</t>
  </si>
  <si>
    <t>GE 9</t>
  </si>
  <si>
    <t>GE 10</t>
  </si>
  <si>
    <t>Contributions Industriels au projet - MITACS</t>
  </si>
  <si>
    <t>Contributions Industriels au projet en Nature</t>
  </si>
  <si>
    <t>Étudiants (DEC, 1er, 2e et 3e cycle universitaire)</t>
  </si>
  <si>
    <t xml:space="preserve">3. Matériaux et fournitures </t>
  </si>
  <si>
    <t>7. Contribution industrielle en nature</t>
  </si>
  <si>
    <t>Salaire de chercheurs/scientifiques</t>
  </si>
  <si>
    <t xml:space="preserve">Salaire de techniciens/ingénieurs </t>
  </si>
  <si>
    <t>Temps d’appareil</t>
  </si>
  <si>
    <t>Don de matériaux</t>
  </si>
  <si>
    <t>Les sous-traitants doivent être mentionnés et ne doivent pas être inscrits au registre des entreprises non admissibles aux contrats publics (RENA). De plus, les prestations de services externes doivent être justifiées et représenter une faible portion du budget.</t>
  </si>
  <si>
    <r>
      <t>FINANCEMENT DU MANDAT DE RECHERCHE</t>
    </r>
    <r>
      <rPr>
        <sz val="15"/>
        <color theme="1"/>
        <rFont val="Arial"/>
        <family val="2"/>
      </rPr>
      <t> </t>
    </r>
    <r>
      <rPr>
        <b/>
        <sz val="15"/>
        <color rgb="FFFF0000"/>
        <rFont val="Arial"/>
        <family val="2"/>
      </rPr>
      <t>VOLET GE</t>
    </r>
  </si>
  <si>
    <t>1. FINANCEMENT DU MANDAT DE RECHERCHE</t>
  </si>
  <si>
    <t>Partenaires industriels (min 40 % du mandat de recherche)</t>
  </si>
  <si>
    <t>Min 40%</t>
  </si>
  <si>
    <t>Partenaire (en espèces) :</t>
  </si>
  <si>
    <t>Partenaire (en espèces, contribution MITACS si applicable) :</t>
  </si>
  <si>
    <t>Partenaire (en nature) :
Le nature ne peut dépasser 50% de la contribution en Argent + Nature</t>
  </si>
  <si>
    <t>Financement public (max 60 % du mandat de recherche)</t>
  </si>
  <si>
    <t>max
20%</t>
  </si>
  <si>
    <t>PRIMA Québec</t>
  </si>
  <si>
    <t>Frais de gestion MEIE</t>
  </si>
  <si>
    <t xml:space="preserve">Financement complémentaire </t>
  </si>
  <si>
    <r>
      <t xml:space="preserve">MITACS (indiquez seulement le montant </t>
    </r>
    <r>
      <rPr>
        <b/>
        <sz val="11"/>
        <color theme="1"/>
        <rFont val="Calibri"/>
        <family val="2"/>
        <scheme val="minor"/>
      </rPr>
      <t>fédéral</t>
    </r>
    <r>
      <rPr>
        <sz val="11"/>
        <color theme="1"/>
        <rFont val="Calibri"/>
        <family val="2"/>
        <scheme val="minor"/>
      </rPr>
      <t xml:space="preserve"> sur cette ligne)</t>
    </r>
  </si>
  <si>
    <t>data</t>
  </si>
  <si>
    <t>non</t>
  </si>
  <si>
    <t>Année 4</t>
  </si>
  <si>
    <t>Année 5</t>
  </si>
  <si>
    <t>Indiquer les années 4 et 5 si votre financement complémentaire est de 4 ou 5 ans</t>
  </si>
  <si>
    <t>Total PME + GE</t>
  </si>
  <si>
    <r>
      <t xml:space="preserve">Insérer seulement le montant d'argent alloué à la R&amp;D, </t>
    </r>
    <r>
      <rPr>
        <sz val="15"/>
        <color theme="1"/>
        <rFont val="Calibri"/>
        <family val="2"/>
        <scheme val="minor"/>
      </rPr>
      <t>càd hors frais de gestion du RSRI et hors FIR prélevé par l'université si applicable</t>
    </r>
    <r>
      <rPr>
        <b/>
        <sz val="15"/>
        <color theme="1"/>
        <rFont val="Calibri"/>
        <family val="2"/>
        <scheme val="minor"/>
      </rPr>
      <t xml:space="preserve">
Veuillez utiliser des chiffres entiers dans le formulaire</t>
    </r>
  </si>
  <si>
    <t>Frais de gestion du RSRI (2%)</t>
  </si>
  <si>
    <t>Contribution aux frais de gestion de PRIMA Québec (2%)</t>
  </si>
  <si>
    <t>MEIE : égale à 0.4 % du montant du mandat de recherche ou  max 10 000$</t>
  </si>
  <si>
    <t>Frais de gestion du RSRI (4%)</t>
  </si>
  <si>
    <t>Contribution aux frais de gestion du RSRI (4%)</t>
  </si>
  <si>
    <t>MEIE : égale à 1.6 % du montant du mandat de recherche ou max 20 000$</t>
  </si>
  <si>
    <t>Contributions Industriels au projet</t>
  </si>
  <si>
    <t>Cette partie des frais de gestion sont taxables et seront facturés au promoteur du projet</t>
  </si>
  <si>
    <t>Partenaires industriels : égale à 2.4 % du montant du mandat de recherche ou max 30 000$ (hors taxes)</t>
  </si>
  <si>
    <t>Partenaires industriels : égale à 1.6 % du montant du mandat de recherche ou max 40 000$ (hors taxes)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</si>
</sst>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 #,##0.00_)\ &quot;$&quot;_ ;_ * \(#,##0.00\)\ &quot;$&quot;_ ;_ * &quot;-&quot;??_)\ &quot;$&quot;_ ;_ @_ "/>
    <numFmt numFmtId="164" formatCode="_ * #,##0_)\ &quot;$&quot;_ ;_ * \(#,##0\)\ &quot;$&quot;_ ;_ * &quot;-&quot;??_)\ &quot;$&quot;_ ;_ @_ "/>
    <numFmt numFmtId="165" formatCode="0.0000%"/>
  </numFmts>
  <fonts count="3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Arial"/>
      <family val="2"/>
    </font>
    <font>
      <b/>
      <sz val="12"/>
      <color theme="1"/>
      <name val="Arial"/>
      <family val="2"/>
    </font>
    <font>
      <sz val="8"/>
      <color theme="1"/>
      <name val="Arial"/>
      <family val="2"/>
    </font>
    <font>
      <b/>
      <sz val="12"/>
      <color rgb="FF000000"/>
      <name val="Arial"/>
      <family val="2"/>
    </font>
    <font>
      <u/>
      <sz val="11"/>
      <color theme="10"/>
      <name val="Calibri"/>
      <family val="2"/>
      <scheme val="minor"/>
    </font>
    <font>
      <b/>
      <sz val="15"/>
      <color theme="1"/>
      <name val="Arial"/>
      <family val="2"/>
    </font>
    <font>
      <sz val="15"/>
      <color theme="1"/>
      <name val="Arial"/>
      <family val="2"/>
    </font>
    <font>
      <b/>
      <sz val="12"/>
      <color theme="1"/>
      <name val="Calibri"/>
      <family val="2"/>
      <scheme val="minor"/>
    </font>
    <font>
      <b/>
      <sz val="12"/>
      <name val="Calibri"/>
      <family val="2"/>
      <scheme val="minor"/>
    </font>
    <font>
      <sz val="10"/>
      <name val="Calibri"/>
      <family val="2"/>
      <scheme val="minor"/>
    </font>
    <font>
      <sz val="10"/>
      <color theme="1"/>
      <name val="Calibri"/>
      <family val="2"/>
      <scheme val="minor"/>
    </font>
    <font>
      <sz val="10"/>
      <color rgb="FF000000"/>
      <name val="Calibri"/>
      <family val="2"/>
      <scheme val="minor"/>
    </font>
    <font>
      <b/>
      <sz val="14"/>
      <color theme="1"/>
      <name val="Calibri"/>
      <family val="2"/>
      <scheme val="minor"/>
    </font>
    <font>
      <b/>
      <sz val="14"/>
      <color rgb="FF000000"/>
      <name val="Arial"/>
      <family val="2"/>
    </font>
    <font>
      <b/>
      <sz val="14"/>
      <name val="Calibri"/>
      <family val="2"/>
      <scheme val="minor"/>
    </font>
    <font>
      <sz val="15"/>
      <color theme="1"/>
      <name val="Calibri"/>
      <family val="2"/>
      <scheme val="minor"/>
    </font>
    <font>
      <b/>
      <sz val="15"/>
      <color rgb="FFFF0000"/>
      <name val="Arial"/>
      <family val="2"/>
    </font>
    <font>
      <sz val="14"/>
      <color rgb="FFFF0000"/>
      <name val="Calibri"/>
      <family val="2"/>
      <scheme val="minor"/>
    </font>
    <font>
      <sz val="11"/>
      <name val="Calibri"/>
      <family val="2"/>
      <scheme val="minor"/>
    </font>
    <font>
      <b/>
      <sz val="11"/>
      <name val="Calibri"/>
      <family val="2"/>
      <scheme val="minor"/>
    </font>
    <font>
      <sz val="8"/>
      <name val="Calibri"/>
      <family val="2"/>
      <scheme val="minor"/>
    </font>
    <font>
      <b/>
      <sz val="15"/>
      <color theme="1"/>
      <name val="Calibri"/>
      <family val="2"/>
      <scheme val="minor"/>
    </font>
    <font>
      <b/>
      <sz val="12"/>
      <color rgb="FFFF0000"/>
      <name val="Calibri"/>
      <family val="2"/>
      <scheme val="minor"/>
    </font>
    <font>
      <i/>
      <sz val="11"/>
      <color theme="1"/>
      <name val="Calibri"/>
      <family val="2"/>
      <scheme val="minor"/>
    </font>
    <font>
      <sz val="11"/>
      <color theme="0"/>
      <name val="Calibri"/>
      <family val="2"/>
      <scheme val="minor"/>
    </font>
    <font>
      <sz val="14"/>
      <color theme="1"/>
      <name val="Calibri"/>
      <family val="2"/>
      <scheme val="minor"/>
    </font>
    <font>
      <b/>
      <sz val="22"/>
      <color theme="1" tint="0.34998626667073579"/>
      <name val="Calibri Light"/>
      <family val="2"/>
      <scheme val="major"/>
    </font>
    <font>
      <sz val="10"/>
      <name val="Arial"/>
      <family val="2"/>
    </font>
    <font>
      <vertAlign val="superscript"/>
      <sz val="10"/>
      <name val="Arial"/>
      <family val="2"/>
    </font>
    <font>
      <b/>
      <sz val="15"/>
      <color rgb="FF000000"/>
      <name val="Calibri"/>
      <family val="2"/>
      <scheme val="minor"/>
    </font>
    <font>
      <b/>
      <sz val="14"/>
      <color rgb="FF000000"/>
      <name val="Calibri"/>
      <family val="2"/>
      <scheme val="minor"/>
    </font>
    <font>
      <b/>
      <sz val="13"/>
      <color theme="1"/>
      <name val="Calibri"/>
      <family val="2"/>
      <scheme val="minor"/>
    </font>
    <font>
      <b/>
      <sz val="13"/>
      <name val="Calibri"/>
      <family val="2"/>
      <scheme val="minor"/>
    </font>
    <font>
      <b/>
      <sz val="13"/>
      <color theme="1"/>
      <name val="Arial"/>
      <family val="2"/>
    </font>
  </fonts>
  <fills count="13">
    <fill>
      <patternFill patternType="none"/>
    </fill>
    <fill>
      <patternFill patternType="gray125"/>
    </fill>
    <fill>
      <patternFill patternType="solid">
        <fgColor rgb="FFD9D9D9"/>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9" tint="0.39997558519241921"/>
        <bgColor indexed="64"/>
      </patternFill>
    </fill>
  </fills>
  <borders count="100">
    <border>
      <left/>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indexed="64"/>
      </top>
      <bottom style="thin">
        <color indexed="64"/>
      </bottom>
      <diagonal/>
    </border>
    <border>
      <left/>
      <right/>
      <top/>
      <bottom style="thin">
        <color auto="1"/>
      </bottom>
      <diagonal/>
    </border>
    <border>
      <left/>
      <right style="medium">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medium">
        <color indexed="64"/>
      </right>
      <top style="thin">
        <color auto="1"/>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thin">
        <color auto="1"/>
      </top>
      <bottom style="dotted">
        <color auto="1"/>
      </bottom>
      <diagonal/>
    </border>
    <border>
      <left style="thin">
        <color indexed="64"/>
      </left>
      <right style="thin">
        <color indexed="64"/>
      </right>
      <top style="thin">
        <color auto="1"/>
      </top>
      <bottom style="dotted">
        <color auto="1"/>
      </bottom>
      <diagonal/>
    </border>
    <border>
      <left style="medium">
        <color indexed="64"/>
      </left>
      <right style="medium">
        <color indexed="64"/>
      </right>
      <top style="thin">
        <color auto="1"/>
      </top>
      <bottom style="dotted">
        <color auto="1"/>
      </bottom>
      <diagonal/>
    </border>
    <border>
      <left/>
      <right style="thin">
        <color indexed="64"/>
      </right>
      <top style="dotted">
        <color auto="1"/>
      </top>
      <bottom style="thin">
        <color indexed="64"/>
      </bottom>
      <diagonal/>
    </border>
    <border>
      <left style="thin">
        <color indexed="64"/>
      </left>
      <right style="thin">
        <color indexed="64"/>
      </right>
      <top style="dotted">
        <color auto="1"/>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auto="1"/>
      </top>
      <bottom/>
      <diagonal/>
    </border>
    <border>
      <left style="medium">
        <color indexed="64"/>
      </left>
      <right style="medium">
        <color indexed="64"/>
      </right>
      <top/>
      <bottom style="dotted">
        <color auto="1"/>
      </bottom>
      <diagonal/>
    </border>
    <border>
      <left/>
      <right style="thin">
        <color indexed="64"/>
      </right>
      <top/>
      <bottom/>
      <diagonal/>
    </border>
    <border>
      <left style="thin">
        <color indexed="64"/>
      </left>
      <right style="thin">
        <color indexed="64"/>
      </right>
      <top style="dotted">
        <color auto="1"/>
      </top>
      <bottom style="dotted">
        <color indexed="64"/>
      </bottom>
      <diagonal/>
    </border>
    <border>
      <left style="medium">
        <color indexed="64"/>
      </left>
      <right style="medium">
        <color indexed="64"/>
      </right>
      <top/>
      <bottom style="thin">
        <color indexed="64"/>
      </bottom>
      <diagonal/>
    </border>
    <border>
      <left/>
      <right style="thin">
        <color indexed="64"/>
      </right>
      <top style="dotted">
        <color auto="1"/>
      </top>
      <bottom style="dotted">
        <color auto="1"/>
      </bottom>
      <diagonal/>
    </border>
    <border>
      <left style="medium">
        <color indexed="64"/>
      </left>
      <right style="medium">
        <color indexed="64"/>
      </right>
      <top style="dotted">
        <color auto="1"/>
      </top>
      <bottom style="dotted">
        <color auto="1"/>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top style="medium">
        <color indexed="64"/>
      </top>
      <bottom style="dotted">
        <color indexed="64"/>
      </bottom>
      <diagonal/>
    </border>
    <border>
      <left style="thin">
        <color indexed="64"/>
      </left>
      <right/>
      <top style="dotted">
        <color auto="1"/>
      </top>
      <bottom style="dotted">
        <color indexed="64"/>
      </bottom>
      <diagonal/>
    </border>
    <border>
      <left style="thin">
        <color indexed="64"/>
      </left>
      <right/>
      <top style="dotted">
        <color indexed="64"/>
      </top>
      <bottom style="medium">
        <color indexed="64"/>
      </bottom>
      <diagonal/>
    </border>
    <border>
      <left style="medium">
        <color indexed="64"/>
      </left>
      <right style="medium">
        <color indexed="64"/>
      </right>
      <top style="medium">
        <color indexed="64"/>
      </top>
      <bottom style="dotted">
        <color indexed="64"/>
      </bottom>
      <diagonal/>
    </border>
    <border>
      <left style="medium">
        <color indexed="64"/>
      </left>
      <right style="medium">
        <color indexed="64"/>
      </right>
      <top style="dotted">
        <color indexed="64"/>
      </top>
      <bottom style="medium">
        <color indexed="64"/>
      </bottom>
      <diagonal/>
    </border>
    <border>
      <left style="thin">
        <color indexed="64"/>
      </left>
      <right/>
      <top style="medium">
        <color indexed="64"/>
      </top>
      <bottom style="medium">
        <color indexed="64"/>
      </bottom>
      <diagonal/>
    </border>
    <border diagonalUp="1" diagonalDown="1">
      <left style="thin">
        <color indexed="64"/>
      </left>
      <right/>
      <top style="dotted">
        <color indexed="64"/>
      </top>
      <bottom style="thin">
        <color indexed="64"/>
      </bottom>
      <diagonal style="thin">
        <color indexed="64"/>
      </diagonal>
    </border>
    <border diagonalUp="1" diagonalDown="1">
      <left/>
      <right/>
      <top style="dotted">
        <color indexed="64"/>
      </top>
      <bottom style="thin">
        <color indexed="64"/>
      </bottom>
      <diagonal style="thin">
        <color indexed="64"/>
      </diagonal>
    </border>
    <border diagonalUp="1" diagonalDown="1">
      <left/>
      <right style="medium">
        <color indexed="64"/>
      </right>
      <top style="dotted">
        <color indexed="64"/>
      </top>
      <bottom style="thin">
        <color indexed="64"/>
      </bottom>
      <diagonal style="thin">
        <color indexed="64"/>
      </diagonal>
    </border>
    <border diagonalUp="1" diagonalDown="1">
      <left/>
      <right style="thin">
        <color indexed="64"/>
      </right>
      <top style="dotted">
        <color indexed="64"/>
      </top>
      <bottom style="thin">
        <color indexed="64"/>
      </bottom>
      <diagonal style="thin">
        <color indexed="64"/>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bottom style="dotted">
        <color indexed="64"/>
      </bottom>
      <diagonal/>
    </border>
    <border>
      <left style="medium">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diagonal/>
    </border>
    <border>
      <left style="medium">
        <color indexed="64"/>
      </left>
      <right style="medium">
        <color indexed="64"/>
      </right>
      <top style="dotted">
        <color indexed="64"/>
      </top>
      <bottom/>
      <diagonal/>
    </border>
    <border>
      <left/>
      <right style="thin">
        <color indexed="64"/>
      </right>
      <top style="medium">
        <color indexed="64"/>
      </top>
      <bottom style="medium">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medium">
        <color indexed="64"/>
      </right>
      <top/>
      <bottom style="dotted">
        <color indexed="64"/>
      </bottom>
      <diagonal/>
    </border>
    <border>
      <left style="medium">
        <color indexed="64"/>
      </left>
      <right style="medium">
        <color indexed="64"/>
      </right>
      <top style="thin">
        <color auto="1"/>
      </top>
      <bottom style="medium">
        <color indexed="64"/>
      </bottom>
      <diagonal/>
    </border>
    <border>
      <left style="medium">
        <color indexed="64"/>
      </left>
      <right/>
      <top style="thin">
        <color auto="1"/>
      </top>
      <bottom style="thin">
        <color indexed="64"/>
      </bottom>
      <diagonal/>
    </border>
    <border>
      <left style="medium">
        <color indexed="64"/>
      </left>
      <right/>
      <top/>
      <bottom style="thin">
        <color indexed="64"/>
      </bottom>
      <diagonal/>
    </border>
    <border>
      <left/>
      <right style="thin">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auto="1"/>
      </bottom>
      <diagonal/>
    </border>
    <border>
      <left/>
      <right style="medium">
        <color indexed="64"/>
      </right>
      <top style="medium">
        <color indexed="64"/>
      </top>
      <bottom style="thin">
        <color indexed="64"/>
      </bottom>
      <diagonal/>
    </border>
    <border>
      <left style="medium">
        <color indexed="64"/>
      </left>
      <right/>
      <top style="thin">
        <color auto="1"/>
      </top>
      <bottom/>
      <diagonal/>
    </border>
    <border>
      <left style="thin">
        <color auto="1"/>
      </left>
      <right style="medium">
        <color indexed="64"/>
      </right>
      <top/>
      <bottom/>
      <diagonal/>
    </border>
    <border>
      <left style="medium">
        <color indexed="64"/>
      </left>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style="medium">
        <color indexed="64"/>
      </left>
      <right style="thin">
        <color indexed="64"/>
      </right>
      <top style="thin">
        <color auto="1"/>
      </top>
      <bottom style="dotted">
        <color auto="1"/>
      </bottom>
      <diagonal/>
    </border>
    <border diagonalUp="1" diagonalDown="1">
      <left style="medium">
        <color indexed="64"/>
      </left>
      <right/>
      <top style="dotted">
        <color indexed="64"/>
      </top>
      <bottom style="thin">
        <color indexed="64"/>
      </bottom>
      <diagonal style="thin">
        <color indexed="64"/>
      </diagonal>
    </border>
    <border>
      <left style="thin">
        <color indexed="64"/>
      </left>
      <right style="medium">
        <color indexed="64"/>
      </right>
      <top style="dotted">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xf numFmtId="37" fontId="1" fillId="0" borderId="0" applyFont="0" applyFill="0" applyBorder="0" applyProtection="0">
      <alignment horizontal="center" vertical="center"/>
    </xf>
    <xf numFmtId="14" fontId="1" fillId="0" borderId="0" applyFont="0" applyFill="0" applyBorder="0">
      <alignment horizontal="center" vertical="center"/>
    </xf>
    <xf numFmtId="0" fontId="27" fillId="0" borderId="0"/>
    <xf numFmtId="0" fontId="1" fillId="0" borderId="0" applyNumberFormat="0" applyFill="0" applyProtection="0">
      <alignment horizontal="right" vertical="center" indent="1"/>
    </xf>
    <xf numFmtId="0" fontId="28" fillId="0" borderId="0" applyNumberFormat="0" applyFill="0" applyAlignment="0" applyProtection="0"/>
    <xf numFmtId="0" fontId="29" fillId="0" borderId="0" applyNumberFormat="0" applyFill="0" applyBorder="0" applyAlignment="0" applyProtection="0"/>
  </cellStyleXfs>
  <cellXfs count="364">
    <xf numFmtId="0" fontId="0" fillId="0" borderId="0" xfId="0"/>
    <xf numFmtId="0" fontId="3" fillId="0" borderId="9" xfId="0" applyFont="1" applyBorder="1" applyAlignment="1">
      <alignment horizontal="left" vertical="center"/>
    </xf>
    <xf numFmtId="0" fontId="3" fillId="0" borderId="3"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horizontal="left" vertical="center"/>
    </xf>
    <xf numFmtId="0" fontId="3" fillId="0" borderId="0" xfId="0" applyFont="1"/>
    <xf numFmtId="9" fontId="10" fillId="0" borderId="22" xfId="2" applyFont="1" applyBorder="1" applyAlignment="1">
      <alignment horizontal="center" vertical="center" wrapText="1"/>
    </xf>
    <xf numFmtId="9" fontId="11" fillId="2" borderId="5" xfId="2" applyFont="1" applyFill="1" applyBorder="1" applyAlignment="1">
      <alignment horizontal="center" vertical="center"/>
    </xf>
    <xf numFmtId="0" fontId="0" fillId="0" borderId="0" xfId="0" applyAlignment="1">
      <alignment vertical="center"/>
    </xf>
    <xf numFmtId="0" fontId="0" fillId="0" borderId="0" xfId="0" applyAlignment="1">
      <alignment wrapText="1"/>
    </xf>
    <xf numFmtId="0" fontId="4" fillId="0" borderId="11" xfId="0" applyFont="1" applyBorder="1" applyAlignment="1">
      <alignment horizontal="center" vertical="center"/>
    </xf>
    <xf numFmtId="0" fontId="0" fillId="0" borderId="23" xfId="0" applyBorder="1" applyAlignment="1">
      <alignment wrapText="1"/>
    </xf>
    <xf numFmtId="0" fontId="4" fillId="0" borderId="11" xfId="0" applyFont="1" applyBorder="1" applyAlignment="1">
      <alignment horizontal="center" vertical="center" wrapText="1"/>
    </xf>
    <xf numFmtId="0" fontId="18" fillId="0" borderId="0" xfId="0" applyFont="1" applyAlignment="1">
      <alignment horizontal="center" vertical="center"/>
    </xf>
    <xf numFmtId="0" fontId="4" fillId="0" borderId="17" xfId="0" applyFont="1" applyBorder="1" applyAlignment="1">
      <alignment horizontal="center" vertical="center"/>
    </xf>
    <xf numFmtId="0" fontId="4" fillId="0" borderId="31" xfId="0" applyFont="1" applyBorder="1" applyAlignment="1">
      <alignment horizontal="center" vertical="center" wrapText="1"/>
    </xf>
    <xf numFmtId="164" fontId="12" fillId="2" borderId="13" xfId="3" applyNumberFormat="1" applyFont="1" applyFill="1" applyBorder="1" applyAlignment="1">
      <alignment horizontal="center" vertical="center"/>
    </xf>
    <xf numFmtId="164" fontId="14" fillId="2" borderId="13" xfId="0" applyNumberFormat="1" applyFont="1" applyFill="1" applyBorder="1" applyAlignment="1">
      <alignment horizontal="center" vertical="center"/>
    </xf>
    <xf numFmtId="164" fontId="2" fillId="3" borderId="11" xfId="1" applyNumberFormat="1" applyFont="1" applyFill="1" applyBorder="1"/>
    <xf numFmtId="164" fontId="10" fillId="3" borderId="25" xfId="1" applyNumberFormat="1" applyFont="1" applyFill="1" applyBorder="1"/>
    <xf numFmtId="164" fontId="0" fillId="0" borderId="11" xfId="1" applyNumberFormat="1" applyFont="1" applyBorder="1"/>
    <xf numFmtId="164" fontId="10" fillId="0" borderId="25" xfId="1" applyNumberFormat="1" applyFont="1" applyBorder="1"/>
    <xf numFmtId="164" fontId="0" fillId="5" borderId="11" xfId="1" applyNumberFormat="1" applyFont="1" applyFill="1" applyBorder="1"/>
    <xf numFmtId="164" fontId="10" fillId="5" borderId="25" xfId="1" applyNumberFormat="1" applyFont="1" applyFill="1" applyBorder="1"/>
    <xf numFmtId="10" fontId="11" fillId="2" borderId="5" xfId="2" applyNumberFormat="1" applyFont="1" applyFill="1" applyBorder="1" applyAlignment="1">
      <alignment horizontal="center" vertical="center"/>
    </xf>
    <xf numFmtId="10" fontId="10" fillId="0" borderId="22" xfId="2" applyNumberFormat="1" applyFont="1" applyBorder="1" applyAlignment="1">
      <alignment horizontal="center" vertical="center" wrapText="1"/>
    </xf>
    <xf numFmtId="10" fontId="17" fillId="4" borderId="5" xfId="2" applyNumberFormat="1" applyFont="1" applyFill="1" applyBorder="1" applyAlignment="1">
      <alignment horizontal="center" vertical="center"/>
    </xf>
    <xf numFmtId="164" fontId="11" fillId="2" borderId="8" xfId="3" applyNumberFormat="1" applyFont="1" applyFill="1" applyBorder="1" applyAlignment="1">
      <alignment horizontal="center" vertical="center"/>
    </xf>
    <xf numFmtId="164" fontId="10" fillId="0" borderId="28" xfId="1" applyNumberFormat="1" applyFont="1" applyBorder="1" applyAlignment="1">
      <alignment horizontal="center" vertical="center" wrapText="1"/>
    </xf>
    <xf numFmtId="164" fontId="10" fillId="0" borderId="29" xfId="1" applyNumberFormat="1" applyFont="1" applyBorder="1" applyAlignment="1">
      <alignment horizontal="center" vertical="center" wrapText="1"/>
    </xf>
    <xf numFmtId="164" fontId="10" fillId="0" borderId="30" xfId="1" applyNumberFormat="1" applyFont="1" applyBorder="1" applyAlignment="1">
      <alignment horizontal="center" vertical="center" wrapText="1"/>
    </xf>
    <xf numFmtId="164" fontId="10" fillId="3" borderId="31" xfId="1" applyNumberFormat="1" applyFont="1" applyFill="1" applyBorder="1"/>
    <xf numFmtId="0" fontId="0" fillId="0" borderId="35" xfId="0" applyBorder="1" applyAlignment="1">
      <alignment wrapText="1"/>
    </xf>
    <xf numFmtId="164" fontId="0" fillId="0" borderId="36" xfId="1" applyNumberFormat="1" applyFont="1" applyBorder="1"/>
    <xf numFmtId="0" fontId="0" fillId="0" borderId="38" xfId="0" applyBorder="1" applyAlignment="1">
      <alignment wrapText="1"/>
    </xf>
    <xf numFmtId="9" fontId="0" fillId="0" borderId="0" xfId="2" applyFont="1" applyAlignment="1">
      <alignment horizontal="center"/>
    </xf>
    <xf numFmtId="164" fontId="10" fillId="0" borderId="36" xfId="1" applyNumberFormat="1" applyFont="1" applyBorder="1"/>
    <xf numFmtId="164" fontId="10" fillId="0" borderId="39" xfId="1" applyNumberFormat="1" applyFont="1" applyBorder="1"/>
    <xf numFmtId="0" fontId="0" fillId="0" borderId="40" xfId="0" applyBorder="1" applyAlignment="1">
      <alignment wrapText="1"/>
    </xf>
    <xf numFmtId="0" fontId="2" fillId="8" borderId="41" xfId="0" applyFont="1" applyFill="1" applyBorder="1" applyAlignment="1">
      <alignment horizontal="left"/>
    </xf>
    <xf numFmtId="164" fontId="10" fillId="8" borderId="42" xfId="1" applyNumberFormat="1" applyFont="1" applyFill="1" applyBorder="1"/>
    <xf numFmtId="164" fontId="10" fillId="3" borderId="31" xfId="1" applyNumberFormat="1" applyFont="1" applyFill="1" applyBorder="1" applyAlignment="1">
      <alignment vertical="center"/>
    </xf>
    <xf numFmtId="164" fontId="10" fillId="0" borderId="37" xfId="1" applyNumberFormat="1" applyFont="1" applyBorder="1" applyAlignment="1">
      <alignment vertical="center"/>
    </xf>
    <xf numFmtId="164" fontId="10" fillId="5" borderId="31" xfId="1" applyNumberFormat="1" applyFont="1" applyFill="1" applyBorder="1" applyAlignment="1">
      <alignment vertical="center"/>
    </xf>
    <xf numFmtId="9" fontId="0" fillId="0" borderId="0" xfId="2" applyFont="1" applyAlignment="1">
      <alignment horizontal="center" vertical="center"/>
    </xf>
    <xf numFmtId="0" fontId="21" fillId="0" borderId="0" xfId="0" applyFont="1"/>
    <xf numFmtId="0" fontId="21" fillId="0" borderId="0" xfId="0" applyFont="1" applyAlignment="1">
      <alignment horizontal="left" vertical="center"/>
    </xf>
    <xf numFmtId="164" fontId="15" fillId="3" borderId="13" xfId="0" applyNumberFormat="1" applyFont="1" applyFill="1" applyBorder="1" applyAlignment="1">
      <alignment horizontal="center" vertical="center"/>
    </xf>
    <xf numFmtId="9" fontId="17" fillId="3" borderId="5" xfId="2" applyFont="1" applyFill="1" applyBorder="1" applyAlignment="1">
      <alignment horizontal="center" vertical="center"/>
    </xf>
    <xf numFmtId="0" fontId="0" fillId="0" borderId="44" xfId="0" applyBorder="1" applyAlignment="1">
      <alignment wrapText="1"/>
    </xf>
    <xf numFmtId="164" fontId="0" fillId="0" borderId="45" xfId="1" applyNumberFormat="1" applyFont="1" applyBorder="1"/>
    <xf numFmtId="164" fontId="10" fillId="0" borderId="46" xfId="1" applyNumberFormat="1" applyFont="1" applyBorder="1" applyAlignment="1">
      <alignment vertical="center"/>
    </xf>
    <xf numFmtId="0" fontId="0" fillId="0" borderId="47" xfId="0" applyBorder="1" applyAlignment="1">
      <alignment wrapText="1"/>
    </xf>
    <xf numFmtId="0" fontId="0" fillId="0" borderId="22" xfId="0" applyBorder="1"/>
    <xf numFmtId="0" fontId="0" fillId="0" borderId="32" xfId="0" applyBorder="1"/>
    <xf numFmtId="0" fontId="0" fillId="0" borderId="5" xfId="0" applyBorder="1"/>
    <xf numFmtId="0" fontId="4" fillId="0" borderId="13" xfId="0" applyFont="1" applyBorder="1" applyAlignment="1">
      <alignment horizontal="center" vertical="center"/>
    </xf>
    <xf numFmtId="0" fontId="4" fillId="0" borderId="49" xfId="0" applyFont="1" applyBorder="1" applyAlignment="1">
      <alignment horizontal="center" vertical="center"/>
    </xf>
    <xf numFmtId="44" fontId="0" fillId="0" borderId="13" xfId="1" applyFont="1" applyBorder="1"/>
    <xf numFmtId="44" fontId="0" fillId="0" borderId="49" xfId="1" applyFont="1" applyBorder="1"/>
    <xf numFmtId="44" fontId="2" fillId="0" borderId="13" xfId="1" applyFont="1" applyBorder="1"/>
    <xf numFmtId="44" fontId="2" fillId="0" borderId="49" xfId="1" applyFont="1" applyBorder="1"/>
    <xf numFmtId="44" fontId="2" fillId="0" borderId="58" xfId="1" applyFont="1" applyBorder="1"/>
    <xf numFmtId="44" fontId="2" fillId="0" borderId="48" xfId="1" applyFont="1" applyBorder="1"/>
    <xf numFmtId="44" fontId="2" fillId="0" borderId="59" xfId="1" applyFont="1" applyBorder="1"/>
    <xf numFmtId="0" fontId="4" fillId="0" borderId="60" xfId="0" applyFont="1" applyBorder="1" applyAlignment="1">
      <alignment horizontal="center" vertical="center"/>
    </xf>
    <xf numFmtId="0" fontId="4" fillId="0" borderId="5" xfId="0" applyFont="1" applyBorder="1" applyAlignment="1">
      <alignment horizontal="center" vertical="center" wrapText="1"/>
    </xf>
    <xf numFmtId="44" fontId="2" fillId="0" borderId="60" xfId="1" applyFont="1" applyBorder="1"/>
    <xf numFmtId="44" fontId="2" fillId="0" borderId="5" xfId="1" applyFont="1" applyBorder="1"/>
    <xf numFmtId="44" fontId="0" fillId="0" borderId="60" xfId="1" applyFont="1" applyBorder="1"/>
    <xf numFmtId="44" fontId="0" fillId="0" borderId="5" xfId="1" applyFont="1" applyBorder="1"/>
    <xf numFmtId="0" fontId="2" fillId="0" borderId="5" xfId="0" applyFont="1" applyBorder="1" applyAlignment="1">
      <alignment horizontal="right"/>
    </xf>
    <xf numFmtId="164" fontId="10" fillId="0" borderId="45" xfId="1" applyNumberFormat="1" applyFont="1" applyBorder="1"/>
    <xf numFmtId="0" fontId="21" fillId="0" borderId="0" xfId="0" applyFont="1" applyAlignment="1">
      <alignment wrapText="1"/>
    </xf>
    <xf numFmtId="0" fontId="16" fillId="0" borderId="0" xfId="0" applyFont="1" applyAlignment="1">
      <alignment horizontal="right" vertical="center"/>
    </xf>
    <xf numFmtId="164" fontId="15" fillId="0" borderId="0" xfId="0" applyNumberFormat="1" applyFont="1" applyAlignment="1">
      <alignment horizontal="center" vertical="center"/>
    </xf>
    <xf numFmtId="164" fontId="15" fillId="0" borderId="0" xfId="0" applyNumberFormat="1" applyFont="1" applyAlignment="1">
      <alignment horizontal="right" vertical="center" wrapText="1"/>
    </xf>
    <xf numFmtId="10" fontId="17" fillId="0" borderId="0" xfId="2" applyNumberFormat="1" applyFont="1" applyFill="1" applyBorder="1" applyAlignment="1">
      <alignment horizontal="center" vertical="center"/>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10" fontId="17" fillId="6" borderId="5" xfId="2" applyNumberFormat="1" applyFont="1" applyFill="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67" xfId="0" applyFont="1" applyBorder="1" applyAlignment="1">
      <alignment horizontal="center" vertical="center"/>
    </xf>
    <xf numFmtId="164" fontId="14" fillId="2" borderId="49" xfId="0" applyNumberFormat="1" applyFont="1" applyFill="1" applyBorder="1" applyAlignment="1">
      <alignment horizontal="center" vertical="center"/>
    </xf>
    <xf numFmtId="164" fontId="14" fillId="2" borderId="14" xfId="0" applyNumberFormat="1" applyFont="1" applyFill="1" applyBorder="1" applyAlignment="1">
      <alignment horizontal="center" vertical="center"/>
    </xf>
    <xf numFmtId="164" fontId="15" fillId="3" borderId="49" xfId="0" applyNumberFormat="1" applyFont="1" applyFill="1" applyBorder="1" applyAlignment="1">
      <alignment horizontal="center" vertical="center"/>
    </xf>
    <xf numFmtId="0" fontId="2" fillId="8" borderId="15" xfId="1" applyNumberFormat="1" applyFont="1" applyFill="1" applyBorder="1"/>
    <xf numFmtId="0" fontId="2" fillId="8" borderId="18" xfId="1" applyNumberFormat="1" applyFont="1" applyFill="1" applyBorder="1"/>
    <xf numFmtId="164" fontId="13" fillId="0" borderId="19" xfId="1" applyNumberFormat="1" applyFont="1" applyBorder="1" applyAlignment="1" applyProtection="1">
      <alignment horizontal="center" vertical="center"/>
      <protection locked="0"/>
    </xf>
    <xf numFmtId="164" fontId="13" fillId="0" borderId="12" xfId="1" applyNumberFormat="1" applyFont="1" applyBorder="1" applyAlignment="1" applyProtection="1">
      <alignment horizontal="center" vertical="center"/>
      <protection locked="0"/>
    </xf>
    <xf numFmtId="164" fontId="13" fillId="0" borderId="16" xfId="1" applyNumberFormat="1" applyFont="1" applyBorder="1" applyAlignment="1" applyProtection="1">
      <alignment horizontal="center" vertical="center"/>
      <protection locked="0"/>
    </xf>
    <xf numFmtId="164" fontId="13" fillId="0" borderId="20" xfId="1" applyNumberFormat="1" applyFont="1" applyBorder="1" applyAlignment="1" applyProtection="1">
      <alignment horizontal="center" vertical="center"/>
      <protection locked="0"/>
    </xf>
    <xf numFmtId="164" fontId="13" fillId="0" borderId="11" xfId="1" applyNumberFormat="1" applyFont="1" applyBorder="1" applyAlignment="1" applyProtection="1">
      <alignment horizontal="center" vertical="center"/>
      <protection locked="0"/>
    </xf>
    <xf numFmtId="164" fontId="13" fillId="0" borderId="17" xfId="1" applyNumberFormat="1" applyFont="1" applyBorder="1" applyAlignment="1" applyProtection="1">
      <alignment horizontal="center" vertical="center"/>
      <protection locked="0"/>
    </xf>
    <xf numFmtId="164" fontId="13" fillId="0" borderId="21" xfId="1" applyNumberFormat="1" applyFont="1" applyBorder="1" applyAlignment="1" applyProtection="1">
      <alignment horizontal="center" vertical="center"/>
      <protection locked="0"/>
    </xf>
    <xf numFmtId="164" fontId="13" fillId="0" borderId="15" xfId="1" applyNumberFormat="1" applyFont="1" applyBorder="1" applyAlignment="1" applyProtection="1">
      <alignment horizontal="center" vertical="center"/>
      <protection locked="0"/>
    </xf>
    <xf numFmtId="164" fontId="13" fillId="0" borderId="18" xfId="1" applyNumberFormat="1" applyFont="1" applyBorder="1" applyAlignment="1" applyProtection="1">
      <alignment horizontal="center" vertical="center"/>
      <protection locked="0"/>
    </xf>
    <xf numFmtId="44" fontId="0" fillId="0" borderId="50" xfId="1" applyFont="1" applyBorder="1" applyProtection="1">
      <protection locked="0"/>
    </xf>
    <xf numFmtId="44" fontId="0" fillId="0" borderId="51" xfId="1" applyFont="1" applyBorder="1" applyProtection="1">
      <protection locked="0"/>
    </xf>
    <xf numFmtId="44" fontId="0" fillId="0" borderId="55" xfId="1" applyFont="1" applyBorder="1" applyProtection="1">
      <protection locked="0"/>
    </xf>
    <xf numFmtId="44" fontId="0" fillId="0" borderId="52" xfId="1" applyFont="1" applyBorder="1" applyProtection="1">
      <protection locked="0"/>
    </xf>
    <xf numFmtId="44" fontId="0" fillId="0" borderId="45" xfId="1" applyFont="1" applyBorder="1" applyProtection="1">
      <protection locked="0"/>
    </xf>
    <xf numFmtId="44" fontId="0" fillId="0" borderId="56" xfId="1" applyFont="1" applyBorder="1" applyProtection="1">
      <protection locked="0"/>
    </xf>
    <xf numFmtId="44" fontId="0" fillId="0" borderId="53" xfId="1" applyFont="1" applyBorder="1" applyProtection="1">
      <protection locked="0"/>
    </xf>
    <xf numFmtId="44" fontId="0" fillId="0" borderId="54" xfId="1" applyFont="1" applyBorder="1" applyProtection="1">
      <protection locked="0"/>
    </xf>
    <xf numFmtId="44" fontId="0" fillId="0" borderId="57" xfId="1" applyFont="1" applyBorder="1" applyProtection="1">
      <protection locked="0"/>
    </xf>
    <xf numFmtId="0" fontId="18" fillId="0" borderId="0" xfId="0" applyFont="1" applyAlignment="1" applyProtection="1">
      <alignment horizontal="center" vertical="center"/>
      <protection locked="0"/>
    </xf>
    <xf numFmtId="164" fontId="0" fillId="0" borderId="36" xfId="1" applyNumberFormat="1" applyFont="1" applyBorder="1" applyProtection="1">
      <protection locked="0"/>
    </xf>
    <xf numFmtId="0" fontId="4" fillId="0" borderId="0" xfId="0" applyFont="1" applyAlignment="1">
      <alignment horizontal="center" vertical="center" wrapText="1"/>
    </xf>
    <xf numFmtId="9" fontId="0" fillId="0" borderId="0" xfId="2" applyFont="1" applyBorder="1" applyAlignment="1">
      <alignment vertical="center"/>
    </xf>
    <xf numFmtId="0" fontId="24" fillId="0" borderId="0" xfId="0" applyFont="1" applyAlignment="1">
      <alignment horizontal="center" vertical="center"/>
    </xf>
    <xf numFmtId="0" fontId="0" fillId="0" borderId="3" xfId="0" applyBorder="1"/>
    <xf numFmtId="0" fontId="0" fillId="0" borderId="9" xfId="0" applyBorder="1"/>
    <xf numFmtId="0" fontId="2" fillId="0" borderId="6" xfId="0" applyFont="1" applyBorder="1" applyAlignment="1">
      <alignment horizontal="right"/>
    </xf>
    <xf numFmtId="44" fontId="0" fillId="0" borderId="68" xfId="1" applyFont="1" applyBorder="1" applyProtection="1">
      <protection locked="0"/>
    </xf>
    <xf numFmtId="44" fontId="0" fillId="0" borderId="69" xfId="1" applyFont="1" applyBorder="1" applyProtection="1">
      <protection locked="0"/>
    </xf>
    <xf numFmtId="44" fontId="0" fillId="0" borderId="70" xfId="1" applyFont="1" applyBorder="1" applyProtection="1">
      <protection locked="0"/>
    </xf>
    <xf numFmtId="44" fontId="0" fillId="0" borderId="71" xfId="1" applyFont="1" applyBorder="1" applyProtection="1">
      <protection locked="0"/>
    </xf>
    <xf numFmtId="0" fontId="0" fillId="0" borderId="22" xfId="0" applyBorder="1" applyAlignment="1">
      <alignment vertical="center"/>
    </xf>
    <xf numFmtId="0" fontId="13" fillId="0" borderId="23" xfId="0" applyFont="1" applyBorder="1" applyAlignment="1">
      <alignment horizontal="right"/>
    </xf>
    <xf numFmtId="0" fontId="0" fillId="0" borderId="23" xfId="0" applyBorder="1" applyAlignment="1">
      <alignment horizontal="right"/>
    </xf>
    <xf numFmtId="0" fontId="4" fillId="0" borderId="73" xfId="0" applyFont="1" applyBorder="1" applyAlignment="1">
      <alignment horizontal="center" vertical="center"/>
    </xf>
    <xf numFmtId="44" fontId="0" fillId="0" borderId="74" xfId="1" applyFont="1" applyBorder="1" applyProtection="1">
      <protection locked="0"/>
    </xf>
    <xf numFmtId="44" fontId="0" fillId="0" borderId="47" xfId="1" applyFont="1" applyBorder="1" applyProtection="1">
      <protection locked="0"/>
    </xf>
    <xf numFmtId="44" fontId="0" fillId="0" borderId="75" xfId="1" applyFont="1" applyBorder="1" applyProtection="1">
      <protection locked="0"/>
    </xf>
    <xf numFmtId="0" fontId="4" fillId="0" borderId="5" xfId="0" applyFont="1" applyBorder="1" applyAlignment="1">
      <alignment horizontal="center" vertical="center"/>
    </xf>
    <xf numFmtId="44" fontId="0" fillId="0" borderId="0" xfId="1" applyFont="1"/>
    <xf numFmtId="44" fontId="0" fillId="0" borderId="77" xfId="1" applyFont="1" applyBorder="1" applyProtection="1">
      <protection locked="0"/>
    </xf>
    <xf numFmtId="0" fontId="10" fillId="0" borderId="8" xfId="0" applyFont="1" applyBorder="1"/>
    <xf numFmtId="0" fontId="10" fillId="0" borderId="5" xfId="0" applyFont="1" applyBorder="1"/>
    <xf numFmtId="44" fontId="2" fillId="8" borderId="58" xfId="1" applyFont="1" applyFill="1" applyBorder="1"/>
    <xf numFmtId="44" fontId="2" fillId="8" borderId="48" xfId="1" applyFont="1" applyFill="1" applyBorder="1"/>
    <xf numFmtId="44" fontId="2" fillId="8" borderId="59" xfId="1" applyFont="1" applyFill="1" applyBorder="1"/>
    <xf numFmtId="44" fontId="2" fillId="8" borderId="5" xfId="1" applyFont="1" applyFill="1" applyBorder="1"/>
    <xf numFmtId="44" fontId="2" fillId="8" borderId="43" xfId="1" applyFont="1" applyFill="1" applyBorder="1"/>
    <xf numFmtId="0" fontId="30" fillId="0" borderId="0" xfId="0" applyFont="1" applyAlignment="1">
      <alignment horizontal="left" vertical="center"/>
    </xf>
    <xf numFmtId="44" fontId="0" fillId="0" borderId="9" xfId="1" applyFont="1" applyBorder="1"/>
    <xf numFmtId="0" fontId="4" fillId="7" borderId="1" xfId="0" applyFont="1" applyFill="1" applyBorder="1" applyAlignment="1">
      <alignment horizontal="left" vertical="center" wrapText="1"/>
    </xf>
    <xf numFmtId="44" fontId="2" fillId="3" borderId="31" xfId="0" applyNumberFormat="1" applyFont="1" applyFill="1" applyBorder="1" applyAlignment="1">
      <alignment wrapText="1"/>
    </xf>
    <xf numFmtId="164" fontId="0" fillId="0" borderId="31" xfId="1" applyNumberFormat="1" applyFont="1" applyBorder="1" applyAlignment="1">
      <alignment vertical="center"/>
    </xf>
    <xf numFmtId="0" fontId="2" fillId="3" borderId="46" xfId="0" applyFont="1" applyFill="1" applyBorder="1" applyAlignment="1">
      <alignment horizontal="left" wrapText="1"/>
    </xf>
    <xf numFmtId="164" fontId="0" fillId="0" borderId="32" xfId="1" applyNumberFormat="1" applyFont="1" applyBorder="1" applyAlignment="1">
      <alignment vertical="center"/>
    </xf>
    <xf numFmtId="164" fontId="0" fillId="0" borderId="31" xfId="0" applyNumberFormat="1" applyBorder="1"/>
    <xf numFmtId="164" fontId="10" fillId="10" borderId="82" xfId="0" applyNumberFormat="1" applyFont="1" applyFill="1" applyBorder="1" applyAlignment="1">
      <alignment vertical="center"/>
    </xf>
    <xf numFmtId="44" fontId="2" fillId="3" borderId="17" xfId="0" applyNumberFormat="1" applyFont="1" applyFill="1" applyBorder="1" applyAlignment="1">
      <alignment wrapText="1"/>
    </xf>
    <xf numFmtId="0" fontId="0" fillId="0" borderId="83" xfId="0" applyBorder="1"/>
    <xf numFmtId="164" fontId="0" fillId="0" borderId="17" xfId="1" applyNumberFormat="1" applyFont="1" applyBorder="1" applyAlignment="1">
      <alignment vertical="center"/>
    </xf>
    <xf numFmtId="0" fontId="0" fillId="0" borderId="85" xfId="0" applyBorder="1" applyAlignment="1">
      <alignment wrapText="1"/>
    </xf>
    <xf numFmtId="164" fontId="0" fillId="0" borderId="27" xfId="1" applyNumberFormat="1" applyFont="1" applyBorder="1" applyAlignment="1">
      <alignment vertical="center"/>
    </xf>
    <xf numFmtId="164" fontId="0" fillId="0" borderId="17" xfId="0" applyNumberFormat="1" applyBorder="1"/>
    <xf numFmtId="164" fontId="10" fillId="10" borderId="86" xfId="0" applyNumberFormat="1" applyFont="1" applyFill="1" applyBorder="1" applyAlignment="1">
      <alignment vertical="center"/>
    </xf>
    <xf numFmtId="0" fontId="4" fillId="0" borderId="17" xfId="0" applyFont="1" applyBorder="1" applyAlignment="1">
      <alignment horizontal="center" vertical="center" wrapText="1"/>
    </xf>
    <xf numFmtId="10" fontId="10" fillId="3" borderId="17" xfId="2" applyNumberFormat="1" applyFont="1" applyFill="1" applyBorder="1"/>
    <xf numFmtId="0" fontId="2" fillId="8" borderId="90" xfId="0" applyFont="1" applyFill="1" applyBorder="1" applyAlignment="1">
      <alignment horizontal="left" wrapText="1"/>
    </xf>
    <xf numFmtId="9" fontId="10" fillId="8" borderId="29" xfId="2" applyFont="1" applyFill="1" applyBorder="1"/>
    <xf numFmtId="165" fontId="10" fillId="3" borderId="17" xfId="2" applyNumberFormat="1" applyFont="1" applyFill="1" applyBorder="1"/>
    <xf numFmtId="0" fontId="0" fillId="0" borderId="83" xfId="0" applyBorder="1" applyAlignment="1">
      <alignment wrapText="1"/>
    </xf>
    <xf numFmtId="165" fontId="10" fillId="5" borderId="17" xfId="2" applyNumberFormat="1" applyFont="1" applyFill="1" applyBorder="1"/>
    <xf numFmtId="165" fontId="10" fillId="0" borderId="17" xfId="2" applyNumberFormat="1" applyFont="1" applyBorder="1"/>
    <xf numFmtId="164" fontId="10" fillId="10" borderId="94" xfId="1" applyNumberFormat="1" applyFont="1" applyFill="1" applyBorder="1"/>
    <xf numFmtId="165" fontId="10" fillId="10" borderId="86" xfId="2" applyNumberFormat="1" applyFont="1" applyFill="1" applyBorder="1"/>
    <xf numFmtId="0" fontId="4" fillId="0" borderId="20" xfId="0" applyFont="1" applyBorder="1" applyAlignment="1">
      <alignment horizontal="center" vertical="center"/>
    </xf>
    <xf numFmtId="164" fontId="2" fillId="3" borderId="20" xfId="1" applyNumberFormat="1" applyFont="1" applyFill="1" applyBorder="1"/>
    <xf numFmtId="0" fontId="2" fillId="8" borderId="21" xfId="1" applyNumberFormat="1" applyFont="1" applyFill="1" applyBorder="1"/>
    <xf numFmtId="164" fontId="0" fillId="0" borderId="95" xfId="1" applyNumberFormat="1" applyFont="1" applyBorder="1"/>
    <xf numFmtId="164" fontId="0" fillId="0" borderId="52" xfId="1" applyNumberFormat="1" applyFont="1" applyBorder="1"/>
    <xf numFmtId="164" fontId="0" fillId="0" borderId="95" xfId="1" applyNumberFormat="1" applyFont="1" applyBorder="1" applyProtection="1">
      <protection locked="0"/>
    </xf>
    <xf numFmtId="164" fontId="0" fillId="5" borderId="20" xfId="1" applyNumberFormat="1" applyFont="1" applyFill="1" applyBorder="1"/>
    <xf numFmtId="164" fontId="0" fillId="0" borderId="20" xfId="1" applyNumberFormat="1" applyFont="1" applyBorder="1"/>
    <xf numFmtId="164" fontId="34" fillId="9" borderId="13" xfId="0" applyNumberFormat="1" applyFont="1" applyFill="1" applyBorder="1" applyAlignment="1">
      <alignment horizontal="center" vertical="center"/>
    </xf>
    <xf numFmtId="164" fontId="34" fillId="9" borderId="8" xfId="0" applyNumberFormat="1" applyFont="1" applyFill="1" applyBorder="1" applyAlignment="1">
      <alignment horizontal="right" vertical="center" wrapText="1"/>
    </xf>
    <xf numFmtId="10" fontId="35" fillId="9" borderId="5" xfId="2" applyNumberFormat="1" applyFont="1" applyFill="1" applyBorder="1" applyAlignment="1">
      <alignment horizontal="center" vertical="center"/>
    </xf>
    <xf numFmtId="164" fontId="34" fillId="6" borderId="8" xfId="0" applyNumberFormat="1" applyFont="1" applyFill="1" applyBorder="1" applyAlignment="1">
      <alignment horizontal="right" vertical="center" wrapText="1"/>
    </xf>
    <xf numFmtId="164" fontId="34" fillId="4" borderId="8" xfId="0" applyNumberFormat="1" applyFont="1" applyFill="1" applyBorder="1" applyAlignment="1">
      <alignment horizontal="right" vertical="center" wrapText="1"/>
    </xf>
    <xf numFmtId="44" fontId="0" fillId="8" borderId="5" xfId="1" applyFont="1" applyFill="1" applyBorder="1"/>
    <xf numFmtId="44" fontId="2" fillId="8" borderId="72" xfId="1" applyFont="1" applyFill="1" applyBorder="1"/>
    <xf numFmtId="0" fontId="15" fillId="0" borderId="0" xfId="0" applyFont="1" applyAlignment="1">
      <alignment horizontal="center"/>
    </xf>
    <xf numFmtId="0" fontId="0" fillId="7" borderId="22" xfId="0" applyFill="1" applyBorder="1" applyAlignment="1">
      <alignment vertical="center"/>
    </xf>
    <xf numFmtId="0" fontId="0" fillId="7" borderId="22" xfId="0" applyFill="1" applyBorder="1"/>
    <xf numFmtId="10" fontId="1" fillId="7" borderId="1" xfId="1" applyNumberFormat="1" applyFont="1" applyFill="1" applyBorder="1"/>
    <xf numFmtId="10" fontId="1" fillId="7" borderId="22" xfId="1" applyNumberFormat="1" applyFont="1" applyFill="1" applyBorder="1"/>
    <xf numFmtId="0" fontId="0" fillId="0" borderId="7" xfId="0" applyBorder="1"/>
    <xf numFmtId="0" fontId="4" fillId="0" borderId="29" xfId="0" applyFont="1" applyBorder="1" applyAlignment="1">
      <alignment horizontal="center" vertical="center" wrapText="1"/>
    </xf>
    <xf numFmtId="9" fontId="10" fillId="3" borderId="29" xfId="2" applyFont="1" applyFill="1" applyBorder="1"/>
    <xf numFmtId="9" fontId="10" fillId="5" borderId="29" xfId="2" applyFont="1" applyFill="1" applyBorder="1"/>
    <xf numFmtId="10" fontId="10" fillId="10" borderId="86" xfId="2" applyNumberFormat="1" applyFont="1" applyFill="1" applyBorder="1"/>
    <xf numFmtId="44" fontId="2" fillId="3" borderId="98" xfId="0" applyNumberFormat="1" applyFont="1" applyFill="1" applyBorder="1" applyAlignment="1">
      <alignment wrapText="1"/>
    </xf>
    <xf numFmtId="164" fontId="0" fillId="0" borderId="82" xfId="0" applyNumberFormat="1" applyBorder="1"/>
    <xf numFmtId="164" fontId="0" fillId="0" borderId="5" xfId="1" applyNumberFormat="1" applyFont="1" applyBorder="1" applyAlignment="1">
      <alignment vertical="center"/>
    </xf>
    <xf numFmtId="164" fontId="0" fillId="0" borderId="98" xfId="0" applyNumberFormat="1" applyBorder="1"/>
    <xf numFmtId="0" fontId="0" fillId="0" borderId="22" xfId="0" applyBorder="1" applyAlignment="1">
      <alignment wrapText="1"/>
    </xf>
    <xf numFmtId="0" fontId="0" fillId="0" borderId="32" xfId="0" applyBorder="1" applyAlignment="1">
      <alignment wrapText="1"/>
    </xf>
    <xf numFmtId="164" fontId="34" fillId="3" borderId="14" xfId="0" applyNumberFormat="1" applyFont="1" applyFill="1" applyBorder="1" applyAlignment="1">
      <alignment horizontal="center" vertical="center"/>
    </xf>
    <xf numFmtId="164" fontId="34" fillId="3" borderId="8" xfId="0" applyNumberFormat="1" applyFont="1" applyFill="1" applyBorder="1" applyAlignment="1">
      <alignment horizontal="right" vertical="center" wrapText="1"/>
    </xf>
    <xf numFmtId="164" fontId="34" fillId="3" borderId="13" xfId="0" applyNumberFormat="1" applyFont="1" applyFill="1" applyBorder="1" applyAlignment="1">
      <alignment horizontal="center" vertical="center"/>
    </xf>
    <xf numFmtId="164" fontId="34" fillId="3" borderId="49" xfId="0" applyNumberFormat="1" applyFont="1" applyFill="1" applyBorder="1" applyAlignment="1">
      <alignment horizontal="center" vertical="center"/>
    </xf>
    <xf numFmtId="164" fontId="0" fillId="0" borderId="50" xfId="1" applyNumberFormat="1" applyFont="1" applyBorder="1" applyProtection="1">
      <protection locked="0"/>
    </xf>
    <xf numFmtId="164" fontId="0" fillId="0" borderId="51" xfId="1" applyNumberFormat="1" applyFont="1" applyBorder="1" applyProtection="1">
      <protection locked="0"/>
    </xf>
    <xf numFmtId="164" fontId="0" fillId="0" borderId="76" xfId="1" applyNumberFormat="1" applyFont="1" applyBorder="1" applyProtection="1">
      <protection locked="0"/>
    </xf>
    <xf numFmtId="164" fontId="2" fillId="8" borderId="58" xfId="1" applyNumberFormat="1" applyFont="1" applyFill="1" applyBorder="1"/>
    <xf numFmtId="164" fontId="0" fillId="0" borderId="52" xfId="1" applyNumberFormat="1" applyFont="1" applyBorder="1" applyProtection="1">
      <protection locked="0"/>
    </xf>
    <xf numFmtId="164" fontId="0" fillId="0" borderId="45" xfId="1" applyNumberFormat="1" applyFont="1" applyBorder="1" applyProtection="1">
      <protection locked="0"/>
    </xf>
    <xf numFmtId="164" fontId="0" fillId="0" borderId="77" xfId="1" applyNumberFormat="1" applyFont="1" applyBorder="1" applyProtection="1">
      <protection locked="0"/>
    </xf>
    <xf numFmtId="164" fontId="2" fillId="8" borderId="48" xfId="1" applyNumberFormat="1" applyFont="1" applyFill="1" applyBorder="1"/>
    <xf numFmtId="164" fontId="0" fillId="0" borderId="69" xfId="1" applyNumberFormat="1" applyFont="1" applyBorder="1" applyProtection="1">
      <protection locked="0"/>
    </xf>
    <xf numFmtId="164" fontId="0" fillId="0" borderId="70" xfId="1" applyNumberFormat="1" applyFont="1" applyBorder="1" applyProtection="1">
      <protection locked="0"/>
    </xf>
    <xf numFmtId="164" fontId="0" fillId="0" borderId="97" xfId="1" applyNumberFormat="1" applyFont="1" applyBorder="1" applyProtection="1">
      <protection locked="0"/>
    </xf>
    <xf numFmtId="164" fontId="2" fillId="8" borderId="72" xfId="1" applyNumberFormat="1" applyFont="1" applyFill="1" applyBorder="1"/>
    <xf numFmtId="164" fontId="0" fillId="0" borderId="13" xfId="1" applyNumberFormat="1" applyFont="1" applyBorder="1" applyProtection="1">
      <protection locked="0"/>
    </xf>
    <xf numFmtId="164" fontId="0" fillId="0" borderId="79" xfId="1" applyNumberFormat="1" applyFont="1" applyBorder="1" applyProtection="1">
      <protection locked="0"/>
    </xf>
    <xf numFmtId="164" fontId="0" fillId="0" borderId="80" xfId="1" applyNumberFormat="1" applyFont="1" applyBorder="1" applyProtection="1">
      <protection locked="0"/>
    </xf>
    <xf numFmtId="164" fontId="0" fillId="0" borderId="81" xfId="1" applyNumberFormat="1" applyFont="1" applyBorder="1" applyProtection="1">
      <protection locked="0"/>
    </xf>
    <xf numFmtId="164" fontId="2" fillId="8" borderId="43" xfId="1" applyNumberFormat="1" applyFont="1" applyFill="1" applyBorder="1"/>
    <xf numFmtId="164" fontId="0" fillId="0" borderId="53" xfId="1" applyNumberFormat="1" applyFont="1" applyBorder="1" applyProtection="1">
      <protection locked="0"/>
    </xf>
    <xf numFmtId="164" fontId="0" fillId="0" borderId="54" xfId="1" applyNumberFormat="1" applyFont="1" applyBorder="1" applyProtection="1">
      <protection locked="0"/>
    </xf>
    <xf numFmtId="164" fontId="0" fillId="0" borderId="78" xfId="1" applyNumberFormat="1" applyFont="1" applyBorder="1" applyProtection="1">
      <protection locked="0"/>
    </xf>
    <xf numFmtId="164" fontId="2" fillId="8" borderId="59" xfId="1" applyNumberFormat="1" applyFont="1" applyFill="1" applyBorder="1"/>
    <xf numFmtId="9" fontId="0" fillId="7" borderId="22" xfId="2" applyFont="1" applyFill="1" applyBorder="1" applyAlignment="1">
      <alignment vertical="center"/>
    </xf>
    <xf numFmtId="9" fontId="0" fillId="7" borderId="5" xfId="2" applyFont="1" applyFill="1" applyBorder="1" applyAlignment="1">
      <alignment vertical="center"/>
    </xf>
    <xf numFmtId="44" fontId="1" fillId="0" borderId="58" xfId="1" applyFont="1" applyBorder="1"/>
    <xf numFmtId="10" fontId="1" fillId="0" borderId="22" xfId="1" applyNumberFormat="1" applyFont="1" applyBorder="1"/>
    <xf numFmtId="44" fontId="1" fillId="0" borderId="48" xfId="1" applyFont="1" applyBorder="1"/>
    <xf numFmtId="44" fontId="1" fillId="0" borderId="59" xfId="1" applyFont="1" applyBorder="1"/>
    <xf numFmtId="44" fontId="1" fillId="0" borderId="43" xfId="1" applyFont="1" applyBorder="1"/>
    <xf numFmtId="10" fontId="1" fillId="0" borderId="1" xfId="1" applyNumberFormat="1" applyFont="1" applyBorder="1"/>
    <xf numFmtId="44" fontId="1" fillId="0" borderId="72" xfId="1" applyFont="1" applyBorder="1"/>
    <xf numFmtId="10" fontId="1" fillId="0" borderId="32" xfId="1" applyNumberFormat="1" applyFont="1" applyBorder="1"/>
    <xf numFmtId="10" fontId="1" fillId="7" borderId="8" xfId="1" applyNumberFormat="1" applyFont="1" applyFill="1" applyBorder="1"/>
    <xf numFmtId="10" fontId="0" fillId="7" borderId="5" xfId="0" applyNumberFormat="1" applyFill="1" applyBorder="1"/>
    <xf numFmtId="10" fontId="1" fillId="7" borderId="5" xfId="1" applyNumberFormat="1" applyFont="1" applyFill="1" applyBorder="1"/>
    <xf numFmtId="164" fontId="2" fillId="0" borderId="58" xfId="1" applyNumberFormat="1" applyFont="1" applyFill="1" applyBorder="1"/>
    <xf numFmtId="164" fontId="2" fillId="0" borderId="48" xfId="1" applyNumberFormat="1" applyFont="1" applyFill="1" applyBorder="1"/>
    <xf numFmtId="9" fontId="0" fillId="0" borderId="22" xfId="2" applyFont="1" applyFill="1" applyBorder="1" applyAlignment="1">
      <alignment vertical="center"/>
    </xf>
    <xf numFmtId="164" fontId="2" fillId="0" borderId="72" xfId="1" applyNumberFormat="1" applyFont="1" applyFill="1" applyBorder="1"/>
    <xf numFmtId="164" fontId="0" fillId="0" borderId="13" xfId="1" applyNumberFormat="1" applyFont="1" applyFill="1" applyBorder="1" applyProtection="1">
      <protection locked="0"/>
    </xf>
    <xf numFmtId="9" fontId="0" fillId="0" borderId="5" xfId="2" applyFont="1" applyFill="1" applyBorder="1" applyAlignment="1">
      <alignment vertical="center"/>
    </xf>
    <xf numFmtId="164" fontId="2" fillId="0" borderId="43" xfId="1" applyNumberFormat="1" applyFont="1" applyFill="1" applyBorder="1"/>
    <xf numFmtId="164" fontId="2" fillId="0" borderId="59" xfId="1" applyNumberFormat="1" applyFont="1" applyFill="1" applyBorder="1"/>
    <xf numFmtId="164" fontId="10" fillId="8" borderId="28" xfId="1" applyNumberFormat="1" applyFont="1" applyFill="1" applyBorder="1" applyAlignment="1">
      <alignment horizontal="center" vertical="center" wrapText="1"/>
    </xf>
    <xf numFmtId="164" fontId="10" fillId="8" borderId="29" xfId="1" applyNumberFormat="1" applyFont="1" applyFill="1" applyBorder="1" applyAlignment="1">
      <alignment horizontal="center" vertical="center" wrapText="1"/>
    </xf>
    <xf numFmtId="164" fontId="10" fillId="8" borderId="30" xfId="1" applyNumberFormat="1" applyFont="1" applyFill="1" applyBorder="1" applyAlignment="1">
      <alignment horizontal="center" vertical="center" wrapText="1"/>
    </xf>
    <xf numFmtId="164" fontId="11" fillId="2" borderId="5" xfId="2" applyNumberFormat="1" applyFont="1" applyFill="1" applyBorder="1" applyAlignment="1">
      <alignment horizontal="center" vertical="center"/>
    </xf>
    <xf numFmtId="9" fontId="2" fillId="7" borderId="5" xfId="2" applyFont="1" applyFill="1" applyBorder="1" applyAlignment="1">
      <alignment vertical="center"/>
    </xf>
    <xf numFmtId="164" fontId="2" fillId="8" borderId="13" xfId="1" applyNumberFormat="1" applyFont="1" applyFill="1" applyBorder="1" applyProtection="1">
      <protection locked="0"/>
    </xf>
    <xf numFmtId="0" fontId="0" fillId="0" borderId="0" xfId="0" applyAlignment="1">
      <alignment horizontal="center"/>
    </xf>
    <xf numFmtId="10" fontId="2" fillId="0" borderId="5" xfId="1" applyNumberFormat="1" applyFont="1" applyBorder="1"/>
    <xf numFmtId="10" fontId="2" fillId="0" borderId="8" xfId="1" applyNumberFormat="1" applyFont="1" applyBorder="1"/>
    <xf numFmtId="164" fontId="0" fillId="0" borderId="99" xfId="1" applyNumberFormat="1" applyFont="1" applyBorder="1" applyProtection="1">
      <protection locked="0"/>
    </xf>
    <xf numFmtId="164" fontId="2" fillId="8" borderId="32" xfId="1" applyNumberFormat="1" applyFont="1" applyFill="1" applyBorder="1"/>
    <xf numFmtId="9" fontId="2" fillId="0" borderId="5" xfId="2" applyFont="1" applyFill="1" applyBorder="1" applyAlignment="1">
      <alignment vertical="center"/>
    </xf>
    <xf numFmtId="0" fontId="2" fillId="0" borderId="0" xfId="0" applyFont="1"/>
    <xf numFmtId="164" fontId="2" fillId="0" borderId="13" xfId="1" applyNumberFormat="1" applyFont="1" applyFill="1" applyBorder="1"/>
    <xf numFmtId="164" fontId="2" fillId="12" borderId="5" xfId="1" applyNumberFormat="1" applyFont="1" applyFill="1" applyBorder="1"/>
    <xf numFmtId="164" fontId="2" fillId="6" borderId="13" xfId="1" applyNumberFormat="1" applyFont="1" applyFill="1" applyBorder="1"/>
    <xf numFmtId="0" fontId="0" fillId="0" borderId="9" xfId="0" applyBorder="1" applyAlignment="1">
      <alignment horizontal="left" wrapText="1"/>
    </xf>
    <xf numFmtId="0" fontId="0" fillId="0" borderId="0" xfId="0" applyAlignment="1">
      <alignment horizontal="left" wrapText="1"/>
    </xf>
    <xf numFmtId="0" fontId="8" fillId="6" borderId="33" xfId="0" applyFont="1" applyFill="1" applyBorder="1" applyAlignment="1">
      <alignment horizontal="center" vertical="center"/>
    </xf>
    <xf numFmtId="0" fontId="8" fillId="6" borderId="34" xfId="0" applyFont="1" applyFill="1" applyBorder="1" applyAlignment="1">
      <alignment horizontal="center" vertical="center"/>
    </xf>
    <xf numFmtId="0" fontId="8" fillId="6" borderId="2" xfId="0" applyFont="1" applyFill="1" applyBorder="1" applyAlignment="1">
      <alignment horizontal="center" vertical="center"/>
    </xf>
    <xf numFmtId="0" fontId="16" fillId="3" borderId="6" xfId="0" applyFont="1" applyFill="1" applyBorder="1" applyAlignment="1">
      <alignment horizontal="right" vertical="center"/>
    </xf>
    <xf numFmtId="0" fontId="16" fillId="3" borderId="8" xfId="0" applyFont="1" applyFill="1" applyBorder="1" applyAlignment="1">
      <alignment horizontal="right" vertical="center"/>
    </xf>
    <xf numFmtId="0" fontId="3" fillId="0" borderId="0" xfId="0" applyFont="1" applyAlignment="1">
      <alignment horizontal="center"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27" xfId="0" applyFont="1" applyBorder="1" applyAlignment="1">
      <alignment horizontal="center" vertical="center"/>
    </xf>
    <xf numFmtId="0" fontId="5" fillId="0" borderId="13" xfId="0" applyFont="1" applyBorder="1" applyAlignment="1">
      <alignment horizontal="center" vertical="center"/>
    </xf>
    <xf numFmtId="0" fontId="5" fillId="0" borderId="49" xfId="0" applyFont="1" applyBorder="1" applyAlignment="1">
      <alignment horizontal="center" vertical="center"/>
    </xf>
    <xf numFmtId="0" fontId="5" fillId="0" borderId="14" xfId="0" applyFont="1" applyBorder="1" applyAlignment="1">
      <alignment horizontal="center" vertical="center"/>
    </xf>
    <xf numFmtId="0" fontId="4" fillId="0" borderId="1" xfId="0" applyFont="1" applyBorder="1" applyAlignment="1">
      <alignment horizontal="center" vertical="center" wrapText="1"/>
    </xf>
    <xf numFmtId="0" fontId="4" fillId="0" borderId="32" xfId="0" applyFont="1" applyBorder="1" applyAlignment="1">
      <alignment horizontal="center" vertical="center" wrapText="1"/>
    </xf>
    <xf numFmtId="0" fontId="6" fillId="2" borderId="6" xfId="0" applyFont="1" applyFill="1" applyBorder="1" applyAlignment="1">
      <alignment horizontal="left" vertical="center"/>
    </xf>
    <xf numFmtId="0" fontId="6" fillId="2" borderId="8" xfId="0" applyFont="1" applyFill="1" applyBorder="1" applyAlignment="1">
      <alignment horizontal="left" vertical="center"/>
    </xf>
    <xf numFmtId="0" fontId="10" fillId="0" borderId="6" xfId="0" applyFont="1" applyBorder="1" applyAlignment="1">
      <alignment horizontal="right"/>
    </xf>
    <xf numFmtId="0" fontId="10" fillId="0" borderId="8" xfId="0" applyFont="1" applyBorder="1" applyAlignment="1">
      <alignment horizontal="right"/>
    </xf>
    <xf numFmtId="0" fontId="2" fillId="6" borderId="6" xfId="0" applyFont="1" applyFill="1" applyBorder="1" applyAlignment="1">
      <alignment horizontal="right"/>
    </xf>
    <xf numFmtId="0" fontId="2" fillId="6" borderId="8" xfId="0" applyFont="1" applyFill="1" applyBorder="1" applyAlignment="1">
      <alignment horizontal="right"/>
    </xf>
    <xf numFmtId="0" fontId="15" fillId="11" borderId="6" xfId="0" applyFont="1" applyFill="1" applyBorder="1" applyAlignment="1">
      <alignment horizontal="center"/>
    </xf>
    <xf numFmtId="0" fontId="15" fillId="11" borderId="7" xfId="0" applyFont="1" applyFill="1" applyBorder="1" applyAlignment="1">
      <alignment horizontal="center"/>
    </xf>
    <xf numFmtId="0" fontId="15" fillId="11" borderId="8" xfId="0" applyFont="1" applyFill="1" applyBorder="1" applyAlignment="1">
      <alignment horizontal="center"/>
    </xf>
    <xf numFmtId="0" fontId="36" fillId="6" borderId="33" xfId="0" applyFont="1" applyFill="1" applyBorder="1" applyAlignment="1">
      <alignment horizontal="center" vertical="center" wrapText="1"/>
    </xf>
    <xf numFmtId="0" fontId="36" fillId="6" borderId="34" xfId="0" applyFont="1" applyFill="1" applyBorder="1" applyAlignment="1">
      <alignment horizontal="center" vertical="center" wrapText="1"/>
    </xf>
    <xf numFmtId="0" fontId="36" fillId="6" borderId="2" xfId="0" applyFont="1" applyFill="1" applyBorder="1" applyAlignment="1">
      <alignment horizontal="center" vertical="center" wrapText="1"/>
    </xf>
    <xf numFmtId="0" fontId="36" fillId="6" borderId="3" xfId="0" applyFont="1" applyFill="1" applyBorder="1" applyAlignment="1">
      <alignment horizontal="center" vertical="center" wrapText="1"/>
    </xf>
    <xf numFmtId="0" fontId="36" fillId="6" borderId="4" xfId="0" applyFont="1" applyFill="1" applyBorder="1" applyAlignment="1">
      <alignment horizontal="center" vertical="center" wrapText="1"/>
    </xf>
    <xf numFmtId="0" fontId="36" fillId="6" borderId="27" xfId="0" applyFont="1" applyFill="1" applyBorder="1" applyAlignment="1">
      <alignment horizontal="center" vertical="center" wrapText="1"/>
    </xf>
    <xf numFmtId="0" fontId="26" fillId="6" borderId="3" xfId="0" applyFont="1" applyFill="1" applyBorder="1" applyAlignment="1">
      <alignment horizontal="center"/>
    </xf>
    <xf numFmtId="0" fontId="26" fillId="6" borderId="4" xfId="0" applyFont="1" applyFill="1" applyBorder="1" applyAlignment="1">
      <alignment horizontal="center"/>
    </xf>
    <xf numFmtId="0" fontId="26" fillId="6" borderId="27" xfId="0" applyFont="1" applyFill="1" applyBorder="1" applyAlignment="1">
      <alignment horizontal="center"/>
    </xf>
    <xf numFmtId="0" fontId="24" fillId="6" borderId="6"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15" fillId="10" borderId="92" xfId="0" applyFont="1" applyFill="1" applyBorder="1" applyAlignment="1">
      <alignment horizontal="right" wrapText="1"/>
    </xf>
    <xf numFmtId="0" fontId="15" fillId="10" borderId="93" xfId="0" applyFont="1" applyFill="1" applyBorder="1" applyAlignment="1">
      <alignment horizontal="right" wrapText="1"/>
    </xf>
    <xf numFmtId="0" fontId="15" fillId="10" borderId="85" xfId="0" applyFont="1" applyFill="1" applyBorder="1" applyAlignment="1">
      <alignment horizontal="right" wrapText="1"/>
    </xf>
    <xf numFmtId="0" fontId="6" fillId="2" borderId="7" xfId="0" applyFont="1" applyFill="1" applyBorder="1" applyAlignment="1">
      <alignment horizontal="left" vertical="center"/>
    </xf>
    <xf numFmtId="0" fontId="2" fillId="0" borderId="90" xfId="0" applyFont="1" applyBorder="1" applyAlignment="1">
      <alignment horizontal="center" vertical="center" wrapText="1"/>
    </xf>
    <xf numFmtId="0" fontId="2" fillId="0" borderId="84" xfId="0" applyFont="1" applyBorder="1" applyAlignment="1">
      <alignment horizontal="center" vertical="center" wrapText="1"/>
    </xf>
    <xf numFmtId="0" fontId="21" fillId="0" borderId="0" xfId="0" applyFont="1" applyAlignment="1">
      <alignment horizontal="left" vertical="center" wrapText="1"/>
    </xf>
    <xf numFmtId="10" fontId="10" fillId="0" borderId="42" xfId="2" applyNumberFormat="1" applyFont="1" applyBorder="1" applyAlignment="1">
      <alignment horizontal="center" vertical="center"/>
    </xf>
    <xf numFmtId="10" fontId="10" fillId="0" borderId="46" xfId="2" applyNumberFormat="1" applyFont="1" applyBorder="1" applyAlignment="1">
      <alignment horizontal="center" vertical="center"/>
    </xf>
    <xf numFmtId="164" fontId="0" fillId="3" borderId="61" xfId="1" applyNumberFormat="1" applyFont="1" applyFill="1" applyBorder="1" applyAlignment="1">
      <alignment horizontal="center"/>
    </xf>
    <xf numFmtId="164" fontId="0" fillId="3" borderId="62" xfId="1" applyNumberFormat="1" applyFont="1" applyFill="1" applyBorder="1" applyAlignment="1">
      <alignment horizontal="center"/>
    </xf>
    <xf numFmtId="164" fontId="0" fillId="3" borderId="63" xfId="1" applyNumberFormat="1" applyFont="1" applyFill="1" applyBorder="1" applyAlignment="1">
      <alignment horizontal="center"/>
    </xf>
    <xf numFmtId="0" fontId="2" fillId="3" borderId="20" xfId="0" applyFont="1" applyFill="1" applyBorder="1" applyAlignment="1">
      <alignment horizontal="left" wrapText="1"/>
    </xf>
    <xf numFmtId="0" fontId="2" fillId="3" borderId="11" xfId="0" applyFont="1" applyFill="1" applyBorder="1" applyAlignment="1">
      <alignment horizontal="left"/>
    </xf>
    <xf numFmtId="0" fontId="4" fillId="7" borderId="87" xfId="0" applyFont="1" applyFill="1" applyBorder="1" applyAlignment="1">
      <alignment horizontal="left" vertical="center"/>
    </xf>
    <xf numFmtId="0" fontId="4" fillId="7" borderId="88" xfId="0" applyFont="1" applyFill="1" applyBorder="1" applyAlignment="1">
      <alignment horizontal="left" vertical="center"/>
    </xf>
    <xf numFmtId="0" fontId="4" fillId="7" borderId="89" xfId="0" applyFont="1" applyFill="1" applyBorder="1" applyAlignment="1">
      <alignment horizontal="left" vertical="center"/>
    </xf>
    <xf numFmtId="0" fontId="11" fillId="10" borderId="3" xfId="0" applyFont="1" applyFill="1" applyBorder="1" applyAlignment="1">
      <alignment horizontal="right" vertical="center" wrapText="1"/>
    </xf>
    <xf numFmtId="0" fontId="11" fillId="10" borderId="4" xfId="0" applyFont="1" applyFill="1" applyBorder="1" applyAlignment="1">
      <alignment horizontal="right" vertical="center" wrapText="1"/>
    </xf>
    <xf numFmtId="0" fontId="4" fillId="7" borderId="33" xfId="0" applyFont="1" applyFill="1" applyBorder="1" applyAlignment="1">
      <alignment horizontal="left" vertical="center" wrapText="1"/>
    </xf>
    <xf numFmtId="0" fontId="4" fillId="7" borderId="34" xfId="0" applyFont="1" applyFill="1" applyBorder="1" applyAlignment="1">
      <alignment horizontal="left" vertical="center" wrapText="1"/>
    </xf>
    <xf numFmtId="0" fontId="4" fillId="7" borderId="2" xfId="0" applyFont="1" applyFill="1" applyBorder="1" applyAlignment="1">
      <alignment horizontal="left" vertical="center" wrapText="1"/>
    </xf>
    <xf numFmtId="0" fontId="22" fillId="3" borderId="83" xfId="0" applyFont="1" applyFill="1" applyBorder="1" applyAlignment="1">
      <alignment horizontal="left" wrapText="1"/>
    </xf>
    <xf numFmtId="0" fontId="22" fillId="3" borderId="24" xfId="0" applyFont="1" applyFill="1" applyBorder="1" applyAlignment="1">
      <alignment horizontal="left" wrapText="1"/>
    </xf>
    <xf numFmtId="0" fontId="2" fillId="3" borderId="84" xfId="0" applyFont="1" applyFill="1" applyBorder="1" applyAlignment="1">
      <alignment horizontal="left" wrapText="1"/>
    </xf>
    <xf numFmtId="0" fontId="2" fillId="3" borderId="26" xfId="0" applyFont="1" applyFill="1" applyBorder="1" applyAlignment="1">
      <alignment horizontal="left" wrapText="1"/>
    </xf>
    <xf numFmtId="0" fontId="2" fillId="3" borderId="28" xfId="0" applyFont="1" applyFill="1" applyBorder="1" applyAlignment="1">
      <alignment horizontal="left" wrapText="1"/>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27" xfId="0" applyFont="1" applyFill="1" applyBorder="1" applyAlignment="1">
      <alignment horizontal="center" vertical="center"/>
    </xf>
    <xf numFmtId="164" fontId="0" fillId="3" borderId="96" xfId="1" applyNumberFormat="1" applyFont="1" applyFill="1" applyBorder="1" applyAlignment="1">
      <alignment horizontal="center"/>
    </xf>
    <xf numFmtId="0" fontId="2" fillId="3" borderId="20" xfId="0" applyFont="1" applyFill="1" applyBorder="1" applyAlignment="1">
      <alignment horizontal="left"/>
    </xf>
    <xf numFmtId="0" fontId="3" fillId="0" borderId="83" xfId="0" applyFont="1" applyBorder="1" applyAlignment="1">
      <alignment horizontal="center" vertical="center"/>
    </xf>
    <xf numFmtId="0" fontId="3" fillId="0" borderId="23" xfId="0" applyFont="1" applyBorder="1" applyAlignment="1">
      <alignment horizontal="center" vertical="center"/>
    </xf>
    <xf numFmtId="0" fontId="24" fillId="6" borderId="6"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4" fillId="3" borderId="6" xfId="0" applyFont="1" applyFill="1" applyBorder="1"/>
    <xf numFmtId="0" fontId="4" fillId="3" borderId="8" xfId="0" applyFont="1" applyFill="1" applyBorder="1"/>
    <xf numFmtId="0" fontId="16" fillId="6" borderId="33" xfId="0" applyFont="1" applyFill="1" applyBorder="1" applyAlignment="1">
      <alignment horizontal="right" vertical="center"/>
    </xf>
    <xf numFmtId="0" fontId="16" fillId="6" borderId="34" xfId="0" applyFont="1" applyFill="1" applyBorder="1" applyAlignment="1">
      <alignment horizontal="right" vertical="center"/>
    </xf>
    <xf numFmtId="0" fontId="16" fillId="6" borderId="2" xfId="0" applyFont="1" applyFill="1" applyBorder="1" applyAlignment="1">
      <alignment horizontal="right" vertical="center"/>
    </xf>
    <xf numFmtId="0" fontId="16" fillId="10" borderId="6" xfId="0" applyFont="1" applyFill="1" applyBorder="1" applyAlignment="1">
      <alignment horizontal="right" vertical="center"/>
    </xf>
    <xf numFmtId="0" fontId="16" fillId="10" borderId="7" xfId="0" applyFont="1" applyFill="1" applyBorder="1" applyAlignment="1">
      <alignment horizontal="right" vertical="center"/>
    </xf>
    <xf numFmtId="0" fontId="16" fillId="10" borderId="8" xfId="0" applyFont="1" applyFill="1" applyBorder="1" applyAlignment="1">
      <alignment horizontal="right" vertical="center"/>
    </xf>
    <xf numFmtId="0" fontId="0" fillId="0" borderId="0" xfId="0" applyAlignment="1">
      <alignment horizontal="left" vertical="center"/>
    </xf>
    <xf numFmtId="0" fontId="21" fillId="0" borderId="0" xfId="0" applyFont="1" applyAlignment="1">
      <alignment horizontal="left" vertical="center"/>
    </xf>
    <xf numFmtId="0" fontId="0" fillId="0" borderId="0" xfId="0" applyAlignment="1">
      <alignment horizontal="left" vertical="center" wrapText="1"/>
    </xf>
    <xf numFmtId="0" fontId="16" fillId="6" borderId="6" xfId="0" applyFont="1" applyFill="1" applyBorder="1" applyAlignment="1">
      <alignment horizontal="right" vertical="center"/>
    </xf>
    <xf numFmtId="0" fontId="16" fillId="6" borderId="8" xfId="0" applyFont="1" applyFill="1" applyBorder="1" applyAlignment="1">
      <alignment horizontal="right" vertical="center"/>
    </xf>
    <xf numFmtId="165" fontId="10" fillId="0" borderId="18" xfId="2" applyNumberFormat="1" applyFont="1" applyBorder="1" applyAlignment="1">
      <alignment horizontal="center" vertical="center"/>
    </xf>
    <xf numFmtId="165" fontId="10" fillId="0" borderId="91" xfId="2" applyNumberFormat="1" applyFont="1" applyBorder="1" applyAlignment="1">
      <alignment horizontal="center" vertical="center"/>
    </xf>
    <xf numFmtId="165" fontId="10" fillId="0" borderId="16" xfId="2" applyNumberFormat="1" applyFont="1" applyBorder="1" applyAlignment="1">
      <alignment horizontal="center" vertical="center"/>
    </xf>
    <xf numFmtId="0" fontId="32" fillId="6" borderId="6" xfId="0" applyFont="1" applyFill="1" applyBorder="1" applyAlignment="1">
      <alignment horizontal="center" vertical="center" wrapText="1"/>
    </xf>
    <xf numFmtId="0" fontId="2" fillId="0" borderId="9" xfId="0" applyFont="1" applyBorder="1" applyAlignment="1">
      <alignment horizontal="center" vertical="center" wrapText="1"/>
    </xf>
    <xf numFmtId="0" fontId="10" fillId="10" borderId="3" xfId="0" applyFont="1" applyFill="1" applyBorder="1" applyAlignment="1">
      <alignment horizontal="right" vertical="center" wrapText="1"/>
    </xf>
    <xf numFmtId="0" fontId="10" fillId="10" borderId="4" xfId="0" applyFont="1" applyFill="1" applyBorder="1" applyAlignment="1">
      <alignment horizontal="right" vertical="center" wrapText="1"/>
    </xf>
    <xf numFmtId="0" fontId="20" fillId="7" borderId="0" xfId="0" applyFont="1" applyFill="1" applyAlignment="1">
      <alignment horizontal="right" wrapText="1"/>
    </xf>
    <xf numFmtId="0" fontId="16" fillId="9" borderId="6" xfId="0" applyFont="1" applyFill="1" applyBorder="1" applyAlignment="1">
      <alignment horizontal="right" vertical="center"/>
    </xf>
    <xf numFmtId="0" fontId="16" fillId="9" borderId="8" xfId="0" applyFont="1" applyFill="1" applyBorder="1" applyAlignment="1">
      <alignment horizontal="right" vertical="center"/>
    </xf>
    <xf numFmtId="164" fontId="0" fillId="0" borderId="61" xfId="1" applyNumberFormat="1" applyFont="1" applyBorder="1" applyAlignment="1">
      <alignment horizontal="center"/>
    </xf>
    <xf numFmtId="164" fontId="0" fillId="0" borderId="62" xfId="1" applyNumberFormat="1" applyFont="1" applyBorder="1" applyAlignment="1">
      <alignment horizontal="center"/>
    </xf>
    <xf numFmtId="164" fontId="0" fillId="0" borderId="64" xfId="1" applyNumberFormat="1" applyFont="1" applyBorder="1" applyAlignment="1">
      <alignment horizontal="center"/>
    </xf>
    <xf numFmtId="0" fontId="21" fillId="0" borderId="0" xfId="0" applyFont="1" applyAlignment="1">
      <alignment horizontal="left" wrapText="1"/>
    </xf>
    <xf numFmtId="0" fontId="15" fillId="11" borderId="9" xfId="0" applyFont="1" applyFill="1" applyBorder="1" applyAlignment="1">
      <alignment horizontal="center"/>
    </xf>
    <xf numFmtId="0" fontId="15" fillId="11" borderId="0" xfId="0" applyFont="1" applyFill="1" applyAlignment="1">
      <alignment horizontal="center"/>
    </xf>
    <xf numFmtId="0" fontId="15" fillId="11" borderId="10" xfId="0" applyFont="1" applyFill="1" applyBorder="1" applyAlignment="1">
      <alignment horizontal="center"/>
    </xf>
    <xf numFmtId="0" fontId="21" fillId="0" borderId="0" xfId="0" applyFont="1" applyAlignment="1">
      <alignment horizontal="left"/>
    </xf>
    <xf numFmtId="164" fontId="0" fillId="0" borderId="96" xfId="1" applyNumberFormat="1" applyFont="1" applyBorder="1" applyAlignment="1">
      <alignment horizontal="center"/>
    </xf>
    <xf numFmtId="0" fontId="0" fillId="0" borderId="3" xfId="0" applyBorder="1"/>
    <xf numFmtId="0" fontId="0" fillId="0" borderId="4" xfId="0" applyBorder="1"/>
    <xf numFmtId="0" fontId="0" fillId="0" borderId="27" xfId="0" applyBorder="1"/>
  </cellXfs>
  <cellStyles count="10">
    <cellStyle name="Date" xfId="5" xr:uid="{978A7F1C-8941-4082-A8A8-A409F4BD9A75}"/>
    <cellStyle name="Lien hypertexte" xfId="3" builtinId="8"/>
    <cellStyle name="Milliers [0] 2" xfId="4" xr:uid="{D061C211-C269-4817-9BB7-081396F7CA97}"/>
    <cellStyle name="Monétaire" xfId="1" builtinId="4"/>
    <cellStyle name="Normal" xfId="0" builtinId="0"/>
    <cellStyle name="Pourcentage" xfId="2" builtinId="5"/>
    <cellStyle name="Titre 2" xfId="9" xr:uid="{538755D0-4497-42D6-A7FF-33B789BDE5CA}"/>
    <cellStyle name="Titre 1 2" xfId="8" xr:uid="{E7BA412F-E267-4BC1-B40E-8889ADE65023}"/>
    <cellStyle name="Titre 3 2" xfId="7" xr:uid="{BCB7A744-7DB0-4DA8-952D-36C21B8E08FC}"/>
    <cellStyle name="zTexteMasqué" xfId="6" xr:uid="{3EA8BCD8-02E9-43AA-9323-F64E59A38FE4}"/>
  </cellStyles>
  <dxfs count="31">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2">
    <pageSetUpPr fitToPage="1"/>
  </sheetPr>
  <dimension ref="B1:P89"/>
  <sheetViews>
    <sheetView tabSelected="1" workbookViewId="0">
      <selection activeCell="E77" sqref="E77:G77"/>
    </sheetView>
  </sheetViews>
  <sheetFormatPr baseColWidth="10" defaultColWidth="11.42578125" defaultRowHeight="15" x14ac:dyDescent="0.25"/>
  <cols>
    <col min="1" max="1" width="1.42578125" customWidth="1"/>
    <col min="2" max="2" width="6" customWidth="1"/>
    <col min="3" max="3" width="53.28515625" customWidth="1"/>
    <col min="4" max="7" width="16.7109375" customWidth="1"/>
    <col min="8" max="8" width="11.28515625" customWidth="1"/>
    <col min="9" max="9" width="1.42578125" customWidth="1"/>
    <col min="10" max="12" width="16.7109375" customWidth="1"/>
    <col min="13" max="13" width="11.28515625" customWidth="1"/>
    <col min="14" max="14" width="15.7109375" customWidth="1"/>
  </cols>
  <sheetData>
    <row r="1" spans="2:13" ht="6" customHeight="1" thickBot="1" x14ac:dyDescent="0.3"/>
    <row r="2" spans="2:13" ht="24" customHeight="1" x14ac:dyDescent="0.25">
      <c r="B2" s="257" t="s">
        <v>0</v>
      </c>
      <c r="C2" s="258"/>
      <c r="D2" s="258"/>
      <c r="E2" s="258"/>
      <c r="F2" s="258"/>
      <c r="G2" s="258"/>
      <c r="H2" s="259"/>
      <c r="J2" s="280" t="s">
        <v>116</v>
      </c>
      <c r="K2" s="281"/>
      <c r="L2" s="281"/>
      <c r="M2" s="282"/>
    </row>
    <row r="3" spans="2:13" ht="18" customHeight="1" thickBot="1" x14ac:dyDescent="0.3">
      <c r="B3" s="286" t="s">
        <v>1</v>
      </c>
      <c r="C3" s="287"/>
      <c r="D3" s="287"/>
      <c r="E3" s="287"/>
      <c r="F3" s="287"/>
      <c r="G3" s="287"/>
      <c r="H3" s="288"/>
      <c r="J3" s="283"/>
      <c r="K3" s="284"/>
      <c r="L3" s="284"/>
      <c r="M3" s="285"/>
    </row>
    <row r="4" spans="2:13" ht="7.5" customHeight="1" thickBot="1" x14ac:dyDescent="0.3">
      <c r="B4" s="245"/>
      <c r="C4" s="245"/>
      <c r="D4" s="245"/>
      <c r="E4" s="245"/>
      <c r="F4" s="245"/>
      <c r="G4" s="245"/>
      <c r="H4" s="245"/>
    </row>
    <row r="5" spans="2:13" ht="19.5" thickBot="1" x14ac:dyDescent="0.35">
      <c r="B5" s="277" t="s">
        <v>2</v>
      </c>
      <c r="C5" s="278"/>
      <c r="D5" s="278"/>
      <c r="E5" s="278"/>
      <c r="F5" s="278"/>
      <c r="G5" s="278"/>
      <c r="H5" s="278"/>
      <c r="I5" s="278"/>
      <c r="J5" s="278"/>
      <c r="K5" s="278"/>
      <c r="L5" s="278"/>
      <c r="M5" s="279"/>
    </row>
    <row r="6" spans="2:13" ht="7.5" customHeight="1" thickBot="1" x14ac:dyDescent="0.35">
      <c r="B6" s="177"/>
      <c r="C6" s="177"/>
      <c r="D6" s="177"/>
      <c r="E6" s="177"/>
      <c r="F6" s="177"/>
      <c r="G6" s="177"/>
      <c r="H6" s="177"/>
    </row>
    <row r="7" spans="2:13" ht="40.5" customHeight="1" thickBot="1" x14ac:dyDescent="0.3">
      <c r="B7" s="289" t="s">
        <v>118</v>
      </c>
      <c r="C7" s="290"/>
      <c r="D7" s="290"/>
      <c r="E7" s="290"/>
      <c r="F7" s="290"/>
      <c r="G7" s="290"/>
      <c r="H7" s="290"/>
      <c r="I7" s="290"/>
      <c r="J7" s="290"/>
      <c r="K7" s="290"/>
      <c r="L7" s="290"/>
      <c r="M7" s="291"/>
    </row>
    <row r="8" spans="2:13" ht="9" customHeight="1" thickBot="1" x14ac:dyDescent="0.3"/>
    <row r="9" spans="2:13" ht="20.25" thickBot="1" x14ac:dyDescent="0.3">
      <c r="B9" s="326" t="s">
        <v>125</v>
      </c>
      <c r="C9" s="327"/>
      <c r="D9" s="327"/>
      <c r="E9" s="327"/>
      <c r="F9" s="327"/>
      <c r="G9" s="327"/>
      <c r="H9" s="328"/>
      <c r="J9" s="326"/>
      <c r="K9" s="327"/>
      <c r="L9" s="327"/>
      <c r="M9" s="328"/>
    </row>
    <row r="10" spans="2:13" ht="16.5" thickBot="1" x14ac:dyDescent="0.3">
      <c r="B10" s="130"/>
      <c r="C10" s="129" t="s">
        <v>4</v>
      </c>
      <c r="D10" s="56" t="s">
        <v>5</v>
      </c>
      <c r="E10" s="57" t="s">
        <v>6</v>
      </c>
      <c r="F10" s="65" t="s">
        <v>7</v>
      </c>
      <c r="G10" s="66" t="s">
        <v>8</v>
      </c>
      <c r="H10" s="66" t="s">
        <v>9</v>
      </c>
      <c r="J10" s="56" t="s">
        <v>114</v>
      </c>
      <c r="K10" s="57" t="s">
        <v>115</v>
      </c>
      <c r="L10" s="66" t="s">
        <v>8</v>
      </c>
      <c r="M10" s="66" t="s">
        <v>9</v>
      </c>
    </row>
    <row r="11" spans="2:13" x14ac:dyDescent="0.25">
      <c r="B11" s="53" t="s">
        <v>10</v>
      </c>
      <c r="C11" s="113"/>
      <c r="D11" s="197"/>
      <c r="E11" s="198"/>
      <c r="F11" s="199"/>
      <c r="G11" s="200">
        <f>D11+E11+F11</f>
        <v>0</v>
      </c>
      <c r="H11" s="218" t="e">
        <f>G11/$G$23</f>
        <v>#DIV/0!</v>
      </c>
      <c r="J11" s="197"/>
      <c r="K11" s="198"/>
      <c r="L11" s="231">
        <f>J11+K11</f>
        <v>0</v>
      </c>
      <c r="M11" s="233" t="e">
        <f>L11/$L$23</f>
        <v>#DIV/0!</v>
      </c>
    </row>
    <row r="12" spans="2:13" x14ac:dyDescent="0.25">
      <c r="B12" s="53" t="s">
        <v>11</v>
      </c>
      <c r="C12" s="113"/>
      <c r="D12" s="201"/>
      <c r="E12" s="202"/>
      <c r="F12" s="203"/>
      <c r="G12" s="204">
        <f t="shared" ref="G12:G21" si="0">D12+E12+F12</f>
        <v>0</v>
      </c>
      <c r="H12" s="218" t="e">
        <f>G12/$G$23</f>
        <v>#DIV/0!</v>
      </c>
      <c r="J12" s="201"/>
      <c r="K12" s="202"/>
      <c r="L12" s="232">
        <f t="shared" ref="L12:L21" si="1">J12+K12</f>
        <v>0</v>
      </c>
      <c r="M12" s="233" t="e">
        <f>L12/$L$23</f>
        <v>#DIV/0!</v>
      </c>
    </row>
    <row r="13" spans="2:13" x14ac:dyDescent="0.25">
      <c r="B13" s="53" t="s">
        <v>12</v>
      </c>
      <c r="C13" s="113"/>
      <c r="D13" s="201"/>
      <c r="E13" s="202"/>
      <c r="F13" s="203"/>
      <c r="G13" s="204">
        <f t="shared" si="0"/>
        <v>0</v>
      </c>
      <c r="H13" s="218" t="e">
        <f>G13/$G$23</f>
        <v>#DIV/0!</v>
      </c>
      <c r="J13" s="201"/>
      <c r="K13" s="202"/>
      <c r="L13" s="232">
        <f t="shared" si="1"/>
        <v>0</v>
      </c>
      <c r="M13" s="233" t="e">
        <f>L13/$L$23</f>
        <v>#DIV/0!</v>
      </c>
    </row>
    <row r="14" spans="2:13" x14ac:dyDescent="0.25">
      <c r="B14" s="53" t="s">
        <v>13</v>
      </c>
      <c r="C14" s="113"/>
      <c r="D14" s="201"/>
      <c r="E14" s="202"/>
      <c r="F14" s="203"/>
      <c r="G14" s="204">
        <f t="shared" si="0"/>
        <v>0</v>
      </c>
      <c r="H14" s="218" t="e">
        <f>G14/$G$23</f>
        <v>#DIV/0!</v>
      </c>
      <c r="J14" s="201"/>
      <c r="K14" s="202"/>
      <c r="L14" s="232">
        <f t="shared" si="1"/>
        <v>0</v>
      </c>
      <c r="M14" s="233" t="e">
        <f>L14/$L$23</f>
        <v>#DIV/0!</v>
      </c>
    </row>
    <row r="15" spans="2:13" ht="15.75" thickBot="1" x14ac:dyDescent="0.3">
      <c r="B15" s="53" t="s">
        <v>14</v>
      </c>
      <c r="C15" s="113"/>
      <c r="D15" s="205"/>
      <c r="E15" s="206"/>
      <c r="F15" s="207"/>
      <c r="G15" s="208">
        <f t="shared" si="0"/>
        <v>0</v>
      </c>
      <c r="H15" s="218" t="e">
        <f>G15/$G$23</f>
        <v>#DIV/0!</v>
      </c>
      <c r="J15" s="205"/>
      <c r="K15" s="206"/>
      <c r="L15" s="234">
        <f t="shared" si="1"/>
        <v>0</v>
      </c>
      <c r="M15" s="233" t="e">
        <f>L15/$L$23</f>
        <v>#DIV/0!</v>
      </c>
    </row>
    <row r="16" spans="2:13" ht="16.5" thickBot="1" x14ac:dyDescent="0.3">
      <c r="B16" s="273" t="s">
        <v>15</v>
      </c>
      <c r="C16" s="274"/>
      <c r="D16" s="209">
        <f>SUM(D11:D15)</f>
        <v>0</v>
      </c>
      <c r="E16" s="209">
        <f t="shared" ref="E16:G16" si="2">SUM(E11:E15)</f>
        <v>0</v>
      </c>
      <c r="F16" s="209">
        <f t="shared" si="2"/>
        <v>0</v>
      </c>
      <c r="G16" s="244">
        <f t="shared" si="2"/>
        <v>0</v>
      </c>
      <c r="H16" s="243" t="e">
        <f>SUM(H11:H15)</f>
        <v>#DIV/0!</v>
      </c>
      <c r="I16" s="182"/>
      <c r="J16" s="209">
        <f>SUM(J11:J15)</f>
        <v>0</v>
      </c>
      <c r="K16" s="209">
        <f t="shared" ref="K16" si="3">SUM(K11:K15)</f>
        <v>0</v>
      </c>
      <c r="L16" s="235">
        <f t="shared" si="1"/>
        <v>0</v>
      </c>
      <c r="M16" s="236" t="e">
        <f>SUM(M11:M15)</f>
        <v>#DIV/0!</v>
      </c>
    </row>
    <row r="17" spans="2:16" x14ac:dyDescent="0.25">
      <c r="B17" s="53" t="s">
        <v>16</v>
      </c>
      <c r="C17" s="113"/>
      <c r="D17" s="210"/>
      <c r="E17" s="211"/>
      <c r="F17" s="212"/>
      <c r="G17" s="213">
        <f t="shared" si="0"/>
        <v>0</v>
      </c>
      <c r="H17" s="218" t="e">
        <f t="shared" ref="H17:H22" si="4">G17/$G$23</f>
        <v>#DIV/0!</v>
      </c>
      <c r="J17" s="210"/>
      <c r="K17" s="211"/>
      <c r="L17" s="237">
        <f t="shared" si="1"/>
        <v>0</v>
      </c>
      <c r="M17" s="233" t="e">
        <f>L17/$L$23</f>
        <v>#DIV/0!</v>
      </c>
    </row>
    <row r="18" spans="2:16" x14ac:dyDescent="0.25">
      <c r="B18" s="53" t="s">
        <v>17</v>
      </c>
      <c r="C18" s="113"/>
      <c r="D18" s="201"/>
      <c r="E18" s="202"/>
      <c r="F18" s="203"/>
      <c r="G18" s="204">
        <f t="shared" si="0"/>
        <v>0</v>
      </c>
      <c r="H18" s="218" t="e">
        <f t="shared" si="4"/>
        <v>#DIV/0!</v>
      </c>
      <c r="J18" s="201"/>
      <c r="K18" s="202"/>
      <c r="L18" s="232">
        <f t="shared" si="1"/>
        <v>0</v>
      </c>
      <c r="M18" s="233" t="e">
        <f>L18/$L$23</f>
        <v>#DIV/0!</v>
      </c>
    </row>
    <row r="19" spans="2:16" x14ac:dyDescent="0.25">
      <c r="B19" s="53" t="s">
        <v>18</v>
      </c>
      <c r="C19" s="113"/>
      <c r="D19" s="201"/>
      <c r="E19" s="202"/>
      <c r="F19" s="203"/>
      <c r="G19" s="204">
        <f t="shared" si="0"/>
        <v>0</v>
      </c>
      <c r="H19" s="218" t="e">
        <f t="shared" si="4"/>
        <v>#DIV/0!</v>
      </c>
      <c r="J19" s="201"/>
      <c r="K19" s="202"/>
      <c r="L19" s="232">
        <f t="shared" si="1"/>
        <v>0</v>
      </c>
      <c r="M19" s="233" t="e">
        <f>L19/$L$23</f>
        <v>#DIV/0!</v>
      </c>
    </row>
    <row r="20" spans="2:16" x14ac:dyDescent="0.25">
      <c r="B20" s="53" t="s">
        <v>19</v>
      </c>
      <c r="C20" s="113"/>
      <c r="D20" s="201"/>
      <c r="E20" s="202"/>
      <c r="F20" s="203"/>
      <c r="G20" s="204">
        <f t="shared" si="0"/>
        <v>0</v>
      </c>
      <c r="H20" s="218" t="e">
        <f t="shared" si="4"/>
        <v>#DIV/0!</v>
      </c>
      <c r="J20" s="201"/>
      <c r="K20" s="202"/>
      <c r="L20" s="232">
        <f t="shared" si="1"/>
        <v>0</v>
      </c>
      <c r="M20" s="233" t="e">
        <f>L20/$L$23</f>
        <v>#DIV/0!</v>
      </c>
    </row>
    <row r="21" spans="2:16" ht="15.75" thickBot="1" x14ac:dyDescent="0.3">
      <c r="B21" s="53" t="s">
        <v>20</v>
      </c>
      <c r="C21" s="112"/>
      <c r="D21" s="214"/>
      <c r="E21" s="215"/>
      <c r="F21" s="216"/>
      <c r="G21" s="217">
        <f t="shared" si="0"/>
        <v>0</v>
      </c>
      <c r="H21" s="218" t="e">
        <f t="shared" si="4"/>
        <v>#DIV/0!</v>
      </c>
      <c r="J21" s="214"/>
      <c r="K21" s="215"/>
      <c r="L21" s="238">
        <f t="shared" si="1"/>
        <v>0</v>
      </c>
      <c r="M21" s="233" t="e">
        <f>L21/$L$23</f>
        <v>#DIV/0!</v>
      </c>
    </row>
    <row r="22" spans="2:16" ht="16.5" thickBot="1" x14ac:dyDescent="0.3">
      <c r="B22" s="273" t="s">
        <v>15</v>
      </c>
      <c r="C22" s="274"/>
      <c r="D22" s="248">
        <f>SUM(D17:D21)</f>
        <v>0</v>
      </c>
      <c r="E22" s="248">
        <f t="shared" ref="E22:F22" si="5">SUM(E17:E21)</f>
        <v>0</v>
      </c>
      <c r="F22" s="248">
        <f t="shared" si="5"/>
        <v>0</v>
      </c>
      <c r="G22" s="249">
        <f>SUM(G17:G21)</f>
        <v>0</v>
      </c>
      <c r="H22" s="219" t="e">
        <f t="shared" si="4"/>
        <v>#DIV/0!</v>
      </c>
      <c r="J22" s="248">
        <f>SUM(J17:J21)</f>
        <v>0</v>
      </c>
      <c r="K22" s="248">
        <f>SUM(K17:K21)</f>
        <v>0</v>
      </c>
      <c r="L22" s="248">
        <f>SUM(L17:L21)</f>
        <v>0</v>
      </c>
      <c r="M22" s="236" t="e">
        <f>L22/L23</f>
        <v>#DIV/0!</v>
      </c>
    </row>
    <row r="23" spans="2:16" ht="15.75" thickBot="1" x14ac:dyDescent="0.3">
      <c r="B23" s="275" t="s">
        <v>117</v>
      </c>
      <c r="C23" s="276"/>
      <c r="D23" s="254">
        <f>D16+D22</f>
        <v>0</v>
      </c>
      <c r="E23" s="254">
        <f t="shared" ref="E23:F23" si="6">E16+E22</f>
        <v>0</v>
      </c>
      <c r="F23" s="254">
        <f t="shared" si="6"/>
        <v>0</v>
      </c>
      <c r="G23" s="253">
        <f>G16+G22</f>
        <v>0</v>
      </c>
      <c r="H23" s="243" t="e">
        <f>H16+H22</f>
        <v>#DIV/0!</v>
      </c>
      <c r="I23" s="251"/>
      <c r="J23" s="252">
        <f>J16+J22</f>
        <v>0</v>
      </c>
      <c r="K23" s="252">
        <f>K16+K22</f>
        <v>0</v>
      </c>
      <c r="L23" s="252">
        <f>L16+L22</f>
        <v>0</v>
      </c>
      <c r="M23" s="250" t="e">
        <f>M16+M22</f>
        <v>#DIV/0!</v>
      </c>
    </row>
    <row r="24" spans="2:16" ht="15.75" thickBot="1" x14ac:dyDescent="0.3"/>
    <row r="25" spans="2:16" ht="16.5" thickBot="1" x14ac:dyDescent="0.3">
      <c r="B25" s="262"/>
      <c r="C25" s="263"/>
      <c r="D25" s="81" t="s">
        <v>5</v>
      </c>
      <c r="E25" s="82" t="s">
        <v>6</v>
      </c>
      <c r="F25" s="83" t="s">
        <v>7</v>
      </c>
      <c r="G25" s="269" t="s">
        <v>8</v>
      </c>
      <c r="H25" s="269" t="s">
        <v>21</v>
      </c>
      <c r="J25" s="56" t="s">
        <v>114</v>
      </c>
      <c r="K25" s="57" t="s">
        <v>115</v>
      </c>
      <c r="L25" s="269" t="s">
        <v>8</v>
      </c>
      <c r="M25" s="269" t="s">
        <v>21</v>
      </c>
    </row>
    <row r="26" spans="2:16" ht="15.75" thickBot="1" x14ac:dyDescent="0.3">
      <c r="B26" s="264"/>
      <c r="C26" s="265"/>
      <c r="D26" s="266" t="s">
        <v>22</v>
      </c>
      <c r="E26" s="267"/>
      <c r="F26" s="268"/>
      <c r="G26" s="270"/>
      <c r="H26" s="270"/>
      <c r="J26" s="266" t="s">
        <v>22</v>
      </c>
      <c r="K26" s="267"/>
      <c r="L26" s="270"/>
      <c r="M26" s="270"/>
    </row>
    <row r="27" spans="2:16" ht="15" customHeight="1" thickBot="1" x14ac:dyDescent="0.3">
      <c r="B27" s="329" t="s">
        <v>23</v>
      </c>
      <c r="C27" s="330"/>
      <c r="D27" s="16">
        <f>SUM(D28:D30)</f>
        <v>0</v>
      </c>
      <c r="E27" s="16">
        <f t="shared" ref="E27:F27" si="7">SUM(E28:E30)</f>
        <v>0</v>
      </c>
      <c r="F27" s="16">
        <f t="shared" si="7"/>
        <v>0</v>
      </c>
      <c r="G27" s="27">
        <f>D27+E27+F27</f>
        <v>0</v>
      </c>
      <c r="H27" s="7" t="e">
        <f>G27/$G$52</f>
        <v>#DIV/0!</v>
      </c>
      <c r="J27" s="16">
        <f>SUM(J28:J30)</f>
        <v>0</v>
      </c>
      <c r="K27" s="16">
        <f t="shared" ref="K27" si="8">SUM(K28:K30)</f>
        <v>0</v>
      </c>
      <c r="L27" s="27">
        <f>J27+K27</f>
        <v>0</v>
      </c>
      <c r="M27" s="242" t="e">
        <f>L27/$L$52</f>
        <v>#DIV/0!</v>
      </c>
    </row>
    <row r="28" spans="2:16" ht="15" customHeight="1" x14ac:dyDescent="0.25">
      <c r="B28" s="1"/>
      <c r="C28" s="3" t="s">
        <v>24</v>
      </c>
      <c r="D28" s="89"/>
      <c r="E28" s="90"/>
      <c r="F28" s="91"/>
      <c r="G28" s="239">
        <f>D28+E28+F28</f>
        <v>0</v>
      </c>
      <c r="H28" s="6"/>
      <c r="J28" s="89"/>
      <c r="K28" s="90"/>
      <c r="L28" s="28">
        <f t="shared" ref="L28:L51" si="9">J28+K28</f>
        <v>0</v>
      </c>
      <c r="M28" s="6"/>
    </row>
    <row r="29" spans="2:16" ht="15" customHeight="1" x14ac:dyDescent="0.25">
      <c r="B29" s="1"/>
      <c r="C29" s="3" t="s">
        <v>25</v>
      </c>
      <c r="D29" s="92"/>
      <c r="E29" s="93"/>
      <c r="F29" s="94"/>
      <c r="G29" s="240">
        <f t="shared" ref="G29:G51" si="10">D29+E29+F29</f>
        <v>0</v>
      </c>
      <c r="H29" s="6"/>
      <c r="J29" s="92"/>
      <c r="K29" s="93"/>
      <c r="L29" s="29">
        <f t="shared" si="9"/>
        <v>0</v>
      </c>
      <c r="M29" s="6"/>
    </row>
    <row r="30" spans="2:16" ht="15" customHeight="1" thickBot="1" x14ac:dyDescent="0.3">
      <c r="B30" s="2"/>
      <c r="C30" s="4" t="s">
        <v>26</v>
      </c>
      <c r="D30" s="95"/>
      <c r="E30" s="96"/>
      <c r="F30" s="97"/>
      <c r="G30" s="241">
        <f t="shared" si="10"/>
        <v>0</v>
      </c>
      <c r="H30" s="6"/>
      <c r="J30" s="95"/>
      <c r="K30" s="96"/>
      <c r="L30" s="30">
        <f t="shared" si="9"/>
        <v>0</v>
      </c>
      <c r="M30" s="6"/>
    </row>
    <row r="31" spans="2:16" ht="15" customHeight="1" thickBot="1" x14ac:dyDescent="0.3">
      <c r="B31" s="271" t="s">
        <v>27</v>
      </c>
      <c r="C31" s="295"/>
      <c r="D31" s="17">
        <f>SUM(D32:D33)</f>
        <v>0</v>
      </c>
      <c r="E31" s="17">
        <f t="shared" ref="E31:F31" si="11">SUM(E32:E33)</f>
        <v>0</v>
      </c>
      <c r="F31" s="17">
        <f t="shared" si="11"/>
        <v>0</v>
      </c>
      <c r="G31" s="27">
        <f>D31+E31+F31</f>
        <v>0</v>
      </c>
      <c r="H31" s="7" t="e">
        <f>G31/$G$52</f>
        <v>#DIV/0!</v>
      </c>
      <c r="J31" s="17">
        <f>SUM(J32:J33)</f>
        <v>0</v>
      </c>
      <c r="K31" s="17">
        <f t="shared" ref="K31" si="12">SUM(K32:K33)</f>
        <v>0</v>
      </c>
      <c r="L31" s="27">
        <f t="shared" si="9"/>
        <v>0</v>
      </c>
      <c r="M31" s="242" t="e">
        <f>L31/$L$52</f>
        <v>#DIV/0!</v>
      </c>
    </row>
    <row r="32" spans="2:16" ht="15" customHeight="1" x14ac:dyDescent="0.25">
      <c r="B32" s="1"/>
      <c r="C32" s="136" t="s">
        <v>28</v>
      </c>
      <c r="D32" s="89"/>
      <c r="E32" s="90"/>
      <c r="F32" s="91"/>
      <c r="G32" s="239">
        <f t="shared" si="10"/>
        <v>0</v>
      </c>
      <c r="H32" s="6"/>
      <c r="J32" s="89"/>
      <c r="K32" s="90"/>
      <c r="L32" s="28">
        <f t="shared" si="9"/>
        <v>0</v>
      </c>
      <c r="M32" s="6"/>
      <c r="P32" s="111"/>
    </row>
    <row r="33" spans="2:16" s="8" customFormat="1" ht="15" customHeight="1" thickBot="1" x14ac:dyDescent="0.3">
      <c r="B33" s="1"/>
      <c r="C33" s="3" t="s">
        <v>29</v>
      </c>
      <c r="D33" s="95"/>
      <c r="E33" s="96"/>
      <c r="F33" s="97"/>
      <c r="G33" s="241">
        <f t="shared" si="10"/>
        <v>0</v>
      </c>
      <c r="H33" s="6"/>
      <c r="J33" s="95"/>
      <c r="K33" s="96"/>
      <c r="L33" s="30">
        <f t="shared" si="9"/>
        <v>0</v>
      </c>
      <c r="M33" s="6"/>
      <c r="P33" s="109"/>
    </row>
    <row r="34" spans="2:16" s="8" customFormat="1" ht="15" customHeight="1" thickBot="1" x14ac:dyDescent="0.3">
      <c r="B34" s="271" t="s">
        <v>30</v>
      </c>
      <c r="C34" s="295"/>
      <c r="D34" s="17">
        <f>SUM(D35:D36)</f>
        <v>0</v>
      </c>
      <c r="E34" s="17">
        <f t="shared" ref="E34:F34" si="13">SUM(E35:E36)</f>
        <v>0</v>
      </c>
      <c r="F34" s="17">
        <f t="shared" si="13"/>
        <v>0</v>
      </c>
      <c r="G34" s="27">
        <f>D34+E34+F34</f>
        <v>0</v>
      </c>
      <c r="H34" s="7" t="e">
        <f>G34/$G$52</f>
        <v>#DIV/0!</v>
      </c>
      <c r="J34" s="17">
        <f>SUM(J35:J36)</f>
        <v>0</v>
      </c>
      <c r="K34" s="17">
        <f t="shared" ref="K34" si="14">SUM(K35:K36)</f>
        <v>0</v>
      </c>
      <c r="L34" s="27">
        <f t="shared" si="9"/>
        <v>0</v>
      </c>
      <c r="M34" s="242" t="e">
        <f>L34/$L$52</f>
        <v>#DIV/0!</v>
      </c>
      <c r="P34" s="110"/>
    </row>
    <row r="35" spans="2:16" ht="15" customHeight="1" x14ac:dyDescent="0.25">
      <c r="B35" s="1"/>
      <c r="C35" s="3" t="s">
        <v>31</v>
      </c>
      <c r="D35" s="89"/>
      <c r="E35" s="90"/>
      <c r="F35" s="91"/>
      <c r="G35" s="239">
        <f t="shared" si="10"/>
        <v>0</v>
      </c>
      <c r="H35" s="6"/>
      <c r="I35" s="46"/>
      <c r="J35" s="89"/>
      <c r="K35" s="90"/>
      <c r="L35" s="28">
        <f t="shared" si="9"/>
        <v>0</v>
      </c>
      <c r="M35" s="6"/>
      <c r="P35" s="110"/>
    </row>
    <row r="36" spans="2:16" ht="15" customHeight="1" thickBot="1" x14ac:dyDescent="0.3">
      <c r="B36" s="1"/>
      <c r="C36" s="3" t="s">
        <v>32</v>
      </c>
      <c r="D36" s="95"/>
      <c r="E36" s="96"/>
      <c r="F36" s="97"/>
      <c r="G36" s="241">
        <f t="shared" si="10"/>
        <v>0</v>
      </c>
      <c r="H36" s="6"/>
      <c r="J36" s="95"/>
      <c r="K36" s="96"/>
      <c r="L36" s="30">
        <f t="shared" si="9"/>
        <v>0</v>
      </c>
      <c r="M36" s="6"/>
      <c r="P36" s="110"/>
    </row>
    <row r="37" spans="2:16" ht="15" customHeight="1" thickBot="1" x14ac:dyDescent="0.3">
      <c r="B37" s="271" t="s">
        <v>33</v>
      </c>
      <c r="C37" s="295"/>
      <c r="D37" s="17">
        <f>SUM(D38:D39)</f>
        <v>0</v>
      </c>
      <c r="E37" s="17">
        <f t="shared" ref="E37:F37" si="15">SUM(E38:E39)</f>
        <v>0</v>
      </c>
      <c r="F37" s="17">
        <f t="shared" si="15"/>
        <v>0</v>
      </c>
      <c r="G37" s="27">
        <f>D37+E37+F37</f>
        <v>0</v>
      </c>
      <c r="H37" s="7" t="e">
        <f>G37/$G$52</f>
        <v>#DIV/0!</v>
      </c>
      <c r="J37" s="17">
        <f>SUM(J38:J39)</f>
        <v>0</v>
      </c>
      <c r="K37" s="17">
        <f t="shared" ref="K37" si="16">SUM(K38:K39)</f>
        <v>0</v>
      </c>
      <c r="L37" s="27">
        <f t="shared" si="9"/>
        <v>0</v>
      </c>
      <c r="M37" s="242" t="e">
        <f>L37/$L$52</f>
        <v>#DIV/0!</v>
      </c>
      <c r="P37" s="110"/>
    </row>
    <row r="38" spans="2:16" ht="15" customHeight="1" x14ac:dyDescent="0.25">
      <c r="B38" s="1"/>
      <c r="C38" s="3" t="s">
        <v>34</v>
      </c>
      <c r="D38" s="89"/>
      <c r="E38" s="90"/>
      <c r="F38" s="91"/>
      <c r="G38" s="239">
        <f t="shared" si="10"/>
        <v>0</v>
      </c>
      <c r="H38" s="6"/>
      <c r="I38" s="35"/>
      <c r="J38" s="89"/>
      <c r="K38" s="90"/>
      <c r="L38" s="28">
        <f t="shared" si="9"/>
        <v>0</v>
      </c>
      <c r="M38" s="6"/>
      <c r="P38" s="110"/>
    </row>
    <row r="39" spans="2:16" ht="15" customHeight="1" thickBot="1" x14ac:dyDescent="0.3">
      <c r="B39" s="1"/>
      <c r="C39" s="5" t="s">
        <v>35</v>
      </c>
      <c r="D39" s="95"/>
      <c r="E39" s="96"/>
      <c r="F39" s="97"/>
      <c r="G39" s="241">
        <f t="shared" si="10"/>
        <v>0</v>
      </c>
      <c r="H39" s="6"/>
      <c r="I39" s="35"/>
      <c r="J39" s="95"/>
      <c r="K39" s="96"/>
      <c r="L39" s="30">
        <f t="shared" si="9"/>
        <v>0</v>
      </c>
      <c r="M39" s="6"/>
      <c r="P39" s="110"/>
    </row>
    <row r="40" spans="2:16" ht="15" customHeight="1" thickBot="1" x14ac:dyDescent="0.3">
      <c r="B40" s="329" t="s">
        <v>36</v>
      </c>
      <c r="C40" s="330"/>
      <c r="D40" s="16">
        <f>SUM(D41:D43)</f>
        <v>0</v>
      </c>
      <c r="E40" s="16">
        <f t="shared" ref="E40:F40" si="17">SUM(E41:E43)</f>
        <v>0</v>
      </c>
      <c r="F40" s="16">
        <f t="shared" si="17"/>
        <v>0</v>
      </c>
      <c r="G40" s="27">
        <f>D40+E40+F40</f>
        <v>0</v>
      </c>
      <c r="H40" s="7" t="e">
        <f>G40/$G$52</f>
        <v>#DIV/0!</v>
      </c>
      <c r="I40" s="35"/>
      <c r="J40" s="16">
        <f>SUM(J41:J43)</f>
        <v>0</v>
      </c>
      <c r="K40" s="16">
        <f t="shared" ref="K40" si="18">SUM(K41:K43)</f>
        <v>0</v>
      </c>
      <c r="L40" s="27">
        <f t="shared" si="9"/>
        <v>0</v>
      </c>
      <c r="M40" s="242" t="e">
        <f>L40/$L$52</f>
        <v>#DIV/0!</v>
      </c>
      <c r="P40" s="110"/>
    </row>
    <row r="41" spans="2:16" ht="15" customHeight="1" x14ac:dyDescent="0.25">
      <c r="B41" s="1"/>
      <c r="C41" s="3" t="s">
        <v>37</v>
      </c>
      <c r="D41" s="89"/>
      <c r="E41" s="90"/>
      <c r="F41" s="91"/>
      <c r="G41" s="239">
        <f t="shared" si="10"/>
        <v>0</v>
      </c>
      <c r="H41" s="6"/>
      <c r="J41" s="89"/>
      <c r="K41" s="90"/>
      <c r="L41" s="28">
        <f t="shared" si="9"/>
        <v>0</v>
      </c>
      <c r="M41" s="6"/>
      <c r="P41" s="110"/>
    </row>
    <row r="42" spans="2:16" ht="15" customHeight="1" x14ac:dyDescent="0.25">
      <c r="B42" s="1"/>
      <c r="C42" s="3" t="s">
        <v>38</v>
      </c>
      <c r="D42" s="92"/>
      <c r="E42" s="93"/>
      <c r="F42" s="94"/>
      <c r="G42" s="240">
        <f t="shared" si="10"/>
        <v>0</v>
      </c>
      <c r="H42" s="6"/>
      <c r="I42" s="35"/>
      <c r="J42" s="92"/>
      <c r="K42" s="93"/>
      <c r="L42" s="29">
        <f t="shared" si="9"/>
        <v>0</v>
      </c>
      <c r="M42" s="6"/>
      <c r="P42" s="110"/>
    </row>
    <row r="43" spans="2:16" ht="15" customHeight="1" thickBot="1" x14ac:dyDescent="0.3">
      <c r="B43" s="2"/>
      <c r="C43" s="4" t="s">
        <v>39</v>
      </c>
      <c r="D43" s="95"/>
      <c r="E43" s="96"/>
      <c r="F43" s="97"/>
      <c r="G43" s="241">
        <f t="shared" si="10"/>
        <v>0</v>
      </c>
      <c r="H43" s="6"/>
      <c r="I43" s="35"/>
      <c r="J43" s="95"/>
      <c r="K43" s="96"/>
      <c r="L43" s="30">
        <f t="shared" si="9"/>
        <v>0</v>
      </c>
      <c r="M43" s="6"/>
      <c r="P43" s="110"/>
    </row>
    <row r="44" spans="2:16" ht="15" customHeight="1" thickBot="1" x14ac:dyDescent="0.3">
      <c r="B44" s="271" t="s">
        <v>40</v>
      </c>
      <c r="C44" s="272"/>
      <c r="D44" s="17">
        <f>SUM(D45:D51)</f>
        <v>0</v>
      </c>
      <c r="E44" s="17">
        <f>SUM(E45:E51)</f>
        <v>0</v>
      </c>
      <c r="F44" s="17">
        <f>SUM(F45:F51)</f>
        <v>0</v>
      </c>
      <c r="G44" s="27">
        <f>D44+E44+F44</f>
        <v>0</v>
      </c>
      <c r="H44" s="7" t="e">
        <f>G44/$G$52</f>
        <v>#DIV/0!</v>
      </c>
      <c r="J44" s="17">
        <f>SUM(J45:J51)</f>
        <v>0</v>
      </c>
      <c r="K44" s="17">
        <f>SUM(K45:K51)</f>
        <v>0</v>
      </c>
      <c r="L44" s="27">
        <f t="shared" si="9"/>
        <v>0</v>
      </c>
      <c r="M44" s="242" t="e">
        <f>L44/$L$52</f>
        <v>#DIV/0!</v>
      </c>
    </row>
    <row r="45" spans="2:16" ht="15" customHeight="1" x14ac:dyDescent="0.25">
      <c r="B45" s="1"/>
      <c r="C45" s="3" t="s">
        <v>41</v>
      </c>
      <c r="D45" s="89"/>
      <c r="E45" s="90"/>
      <c r="F45" s="91"/>
      <c r="G45" s="239">
        <f t="shared" si="10"/>
        <v>0</v>
      </c>
      <c r="H45" s="6"/>
      <c r="J45" s="89"/>
      <c r="K45" s="90"/>
      <c r="L45" s="28">
        <f t="shared" si="9"/>
        <v>0</v>
      </c>
      <c r="M45" s="6"/>
    </row>
    <row r="46" spans="2:16" ht="15" customHeight="1" x14ac:dyDescent="0.25">
      <c r="B46" s="1"/>
      <c r="C46" s="5" t="s">
        <v>42</v>
      </c>
      <c r="D46" s="92"/>
      <c r="E46" s="93"/>
      <c r="F46" s="94"/>
      <c r="G46" s="239">
        <f t="shared" si="10"/>
        <v>0</v>
      </c>
      <c r="H46" s="6"/>
      <c r="J46" s="92"/>
      <c r="K46" s="93"/>
      <c r="L46" s="28">
        <f t="shared" si="9"/>
        <v>0</v>
      </c>
      <c r="M46" s="6"/>
      <c r="P46" s="111"/>
    </row>
    <row r="47" spans="2:16" ht="15" customHeight="1" x14ac:dyDescent="0.25">
      <c r="B47" s="1"/>
      <c r="C47" s="5" t="s">
        <v>43</v>
      </c>
      <c r="D47" s="92"/>
      <c r="E47" s="93"/>
      <c r="F47" s="94"/>
      <c r="G47" s="239">
        <f t="shared" si="10"/>
        <v>0</v>
      </c>
      <c r="H47" s="6"/>
      <c r="J47" s="92"/>
      <c r="K47" s="93"/>
      <c r="L47" s="28">
        <f t="shared" si="9"/>
        <v>0</v>
      </c>
      <c r="M47" s="6"/>
      <c r="P47" s="111"/>
    </row>
    <row r="48" spans="2:16" ht="15" customHeight="1" x14ac:dyDescent="0.25">
      <c r="B48" s="1"/>
      <c r="C48" s="3" t="s">
        <v>44</v>
      </c>
      <c r="D48" s="92"/>
      <c r="E48" s="93"/>
      <c r="F48" s="94"/>
      <c r="G48" s="239">
        <f t="shared" si="10"/>
        <v>0</v>
      </c>
      <c r="H48" s="6"/>
      <c r="J48" s="92"/>
      <c r="K48" s="93"/>
      <c r="L48" s="28">
        <f t="shared" si="9"/>
        <v>0</v>
      </c>
      <c r="M48" s="6"/>
      <c r="P48" s="110"/>
    </row>
    <row r="49" spans="2:16" ht="15" customHeight="1" x14ac:dyDescent="0.25">
      <c r="B49" s="1"/>
      <c r="C49" s="5" t="s">
        <v>45</v>
      </c>
      <c r="D49" s="92"/>
      <c r="E49" s="93"/>
      <c r="F49" s="94"/>
      <c r="G49" s="239">
        <f t="shared" si="10"/>
        <v>0</v>
      </c>
      <c r="H49" s="6"/>
      <c r="J49" s="92"/>
      <c r="K49" s="93"/>
      <c r="L49" s="28">
        <f t="shared" si="9"/>
        <v>0</v>
      </c>
      <c r="M49" s="6"/>
      <c r="P49" s="111"/>
    </row>
    <row r="50" spans="2:16" ht="15" customHeight="1" x14ac:dyDescent="0.25">
      <c r="B50" s="1"/>
      <c r="C50" s="3" t="s">
        <v>46</v>
      </c>
      <c r="D50" s="92"/>
      <c r="E50" s="93"/>
      <c r="F50" s="94"/>
      <c r="G50" s="239">
        <f t="shared" si="10"/>
        <v>0</v>
      </c>
      <c r="H50" s="6"/>
      <c r="J50" s="92"/>
      <c r="K50" s="93"/>
      <c r="L50" s="28">
        <f t="shared" si="9"/>
        <v>0</v>
      </c>
      <c r="M50" s="6"/>
      <c r="P50" s="109"/>
    </row>
    <row r="51" spans="2:16" s="8" customFormat="1" ht="15" customHeight="1" thickBot="1" x14ac:dyDescent="0.3">
      <c r="B51" s="2"/>
      <c r="C51" s="4" t="s">
        <v>47</v>
      </c>
      <c r="D51" s="95"/>
      <c r="E51" s="96"/>
      <c r="F51" s="97"/>
      <c r="G51" s="239">
        <f t="shared" si="10"/>
        <v>0</v>
      </c>
      <c r="H51" s="6"/>
      <c r="J51" s="95"/>
      <c r="K51" s="96"/>
      <c r="L51" s="28">
        <f t="shared" si="9"/>
        <v>0</v>
      </c>
      <c r="M51" s="6"/>
      <c r="P51" s="110"/>
    </row>
    <row r="52" spans="2:16" ht="18" customHeight="1" thickBot="1" x14ac:dyDescent="0.3">
      <c r="B52" s="260" t="s">
        <v>48</v>
      </c>
      <c r="C52" s="261"/>
      <c r="D52" s="47">
        <f>D27+D31+D34+D37+D40+D44</f>
        <v>0</v>
      </c>
      <c r="E52" s="86">
        <f>E27+E31+E34+E37+E40+E44</f>
        <v>0</v>
      </c>
      <c r="F52" s="193">
        <f>F27+F31+F34+F37+F40+F44</f>
        <v>0</v>
      </c>
      <c r="G52" s="194">
        <f>G27+G31+G34+G37+G40+G44</f>
        <v>0</v>
      </c>
      <c r="H52" s="48" t="e">
        <f>H27+H31+H34+H37+H40+H44</f>
        <v>#DIV/0!</v>
      </c>
      <c r="J52" s="195">
        <f>J27+J31+J34+J37+J40+J44</f>
        <v>0</v>
      </c>
      <c r="K52" s="196">
        <f>K27+K31+K34+K37+K40+K44</f>
        <v>0</v>
      </c>
      <c r="L52" s="194">
        <f>L27+L31+L34+L37+L40+L44</f>
        <v>0</v>
      </c>
      <c r="M52" s="48" t="e">
        <f>M27+M31+M34+M37+M40+M44</f>
        <v>#DIV/0!</v>
      </c>
      <c r="P52" s="110"/>
    </row>
    <row r="53" spans="2:16" ht="29.25" customHeight="1" thickBot="1" x14ac:dyDescent="0.3">
      <c r="B53" s="331" t="s">
        <v>122</v>
      </c>
      <c r="C53" s="332"/>
      <c r="D53" s="332"/>
      <c r="E53" s="332"/>
      <c r="F53" s="333"/>
      <c r="G53" s="173">
        <f>ROUND(IF(G52*4%&gt;50000,50000,G52*4%),0)</f>
        <v>0</v>
      </c>
      <c r="H53" s="80"/>
      <c r="J53" s="340"/>
      <c r="K53" s="341"/>
      <c r="L53" s="173">
        <f>ROUND(IF(L52*4%&gt;50000,50000,L52*4%),0)</f>
        <v>0</v>
      </c>
      <c r="M53" s="80"/>
      <c r="P53" s="110"/>
    </row>
    <row r="54" spans="2:16" ht="30" customHeight="1" thickBot="1" x14ac:dyDescent="0.3">
      <c r="B54" s="334" t="s">
        <v>49</v>
      </c>
      <c r="C54" s="335"/>
      <c r="D54" s="335"/>
      <c r="E54" s="335"/>
      <c r="F54" s="336"/>
      <c r="G54" s="174">
        <f>G52+G53</f>
        <v>0</v>
      </c>
      <c r="H54" s="26"/>
      <c r="J54" s="334" t="s">
        <v>49</v>
      </c>
      <c r="K54" s="335"/>
      <c r="L54" s="174">
        <f>L52+L53</f>
        <v>0</v>
      </c>
      <c r="M54" s="26"/>
      <c r="P54" s="110"/>
    </row>
    <row r="55" spans="2:16" ht="16.5" customHeight="1" x14ac:dyDescent="0.25">
      <c r="B55" s="74"/>
      <c r="C55" s="74"/>
      <c r="D55" s="75"/>
      <c r="E55" s="75"/>
      <c r="F55" s="75"/>
      <c r="G55" s="76"/>
      <c r="H55" s="77"/>
      <c r="J55" s="75"/>
      <c r="K55" s="75"/>
      <c r="L55" s="76"/>
      <c r="M55" s="77"/>
      <c r="P55" s="110"/>
    </row>
    <row r="56" spans="2:16" ht="25.5" customHeight="1" x14ac:dyDescent="0.25">
      <c r="B56" s="338" t="s">
        <v>50</v>
      </c>
      <c r="C56" s="338"/>
      <c r="D56" s="338"/>
      <c r="E56" s="338"/>
      <c r="F56" s="338"/>
      <c r="G56" s="338"/>
      <c r="H56" s="338"/>
      <c r="P56" s="110"/>
    </row>
    <row r="57" spans="2:16" s="8" customFormat="1" ht="71.25" customHeight="1" x14ac:dyDescent="0.25">
      <c r="B57" s="298" t="s">
        <v>51</v>
      </c>
      <c r="C57" s="298"/>
      <c r="D57" s="298"/>
      <c r="E57" s="298"/>
      <c r="F57" s="298"/>
      <c r="G57" s="298"/>
      <c r="H57" s="298"/>
      <c r="P57" s="110"/>
    </row>
    <row r="58" spans="2:16" s="8" customFormat="1" ht="49.5" customHeight="1" x14ac:dyDescent="0.25">
      <c r="B58" s="339" t="s">
        <v>52</v>
      </c>
      <c r="C58" s="339"/>
      <c r="D58" s="339"/>
      <c r="E58" s="339"/>
      <c r="F58" s="339"/>
      <c r="G58" s="339"/>
      <c r="H58" s="339"/>
      <c r="P58" s="110"/>
    </row>
    <row r="59" spans="2:16" ht="21.75" customHeight="1" x14ac:dyDescent="0.25">
      <c r="B59" s="337" t="s">
        <v>53</v>
      </c>
      <c r="C59" s="337"/>
      <c r="D59" s="337"/>
      <c r="E59" s="337"/>
      <c r="F59" s="337"/>
      <c r="G59" s="337"/>
      <c r="H59" s="337"/>
      <c r="P59" s="110"/>
    </row>
    <row r="60" spans="2:16" ht="36" customHeight="1" x14ac:dyDescent="0.25">
      <c r="B60" s="298" t="s">
        <v>54</v>
      </c>
      <c r="C60" s="298"/>
      <c r="D60" s="298"/>
      <c r="E60" s="298"/>
      <c r="F60" s="298"/>
      <c r="G60" s="298"/>
      <c r="H60" s="298"/>
    </row>
    <row r="61" spans="2:16" ht="19.5" customHeight="1" thickBot="1" x14ac:dyDescent="0.3"/>
    <row r="62" spans="2:16" ht="36.75" customHeight="1" x14ac:dyDescent="0.25">
      <c r="B62" s="257" t="s">
        <v>55</v>
      </c>
      <c r="C62" s="258"/>
      <c r="D62" s="258"/>
      <c r="E62" s="258"/>
      <c r="F62" s="258"/>
      <c r="G62" s="258"/>
      <c r="H62" s="259"/>
      <c r="J62" s="280" t="s">
        <v>116</v>
      </c>
      <c r="K62" s="281"/>
      <c r="L62" s="281"/>
      <c r="M62" s="282"/>
    </row>
    <row r="63" spans="2:16" ht="15.75" customHeight="1" thickBot="1" x14ac:dyDescent="0.3">
      <c r="B63" s="319"/>
      <c r="C63" s="320"/>
      <c r="D63" s="320"/>
      <c r="E63" s="320"/>
      <c r="F63" s="320"/>
      <c r="G63" s="320"/>
      <c r="H63" s="321"/>
      <c r="J63" s="283"/>
      <c r="K63" s="284"/>
      <c r="L63" s="284"/>
      <c r="M63" s="285"/>
    </row>
    <row r="64" spans="2:16" ht="15.75" x14ac:dyDescent="0.25">
      <c r="B64" s="306" t="s">
        <v>100</v>
      </c>
      <c r="C64" s="307"/>
      <c r="D64" s="307"/>
      <c r="E64" s="307"/>
      <c r="F64" s="307"/>
      <c r="G64" s="307"/>
      <c r="H64" s="308"/>
      <c r="J64" s="306"/>
      <c r="K64" s="307"/>
      <c r="L64" s="307"/>
      <c r="M64" s="308"/>
    </row>
    <row r="65" spans="2:13" ht="44.25" customHeight="1" x14ac:dyDescent="0.25">
      <c r="B65" s="324"/>
      <c r="C65" s="325"/>
      <c r="D65" s="10" t="s">
        <v>5</v>
      </c>
      <c r="E65" s="10" t="s">
        <v>6</v>
      </c>
      <c r="F65" s="14" t="s">
        <v>7</v>
      </c>
      <c r="G65" s="15" t="s">
        <v>8</v>
      </c>
      <c r="H65" s="183" t="s">
        <v>21</v>
      </c>
      <c r="J65" s="162" t="s">
        <v>5</v>
      </c>
      <c r="K65" s="10" t="s">
        <v>6</v>
      </c>
      <c r="L65" s="15" t="s">
        <v>8</v>
      </c>
      <c r="M65" s="183" t="s">
        <v>21</v>
      </c>
    </row>
    <row r="66" spans="2:13" ht="15.75" customHeight="1" x14ac:dyDescent="0.25">
      <c r="B66" s="304" t="s">
        <v>56</v>
      </c>
      <c r="C66" s="305"/>
      <c r="D66" s="18">
        <f>SUM(D67:D68)</f>
        <v>0</v>
      </c>
      <c r="E66" s="18">
        <f>SUM(E67:E68)</f>
        <v>0</v>
      </c>
      <c r="F66" s="18">
        <f>SUM(F67:F68)</f>
        <v>0</v>
      </c>
      <c r="G66" s="31">
        <f>SUM(G67:G68)</f>
        <v>0</v>
      </c>
      <c r="H66" s="184" t="e">
        <f>G66/G73</f>
        <v>#DIV/0!</v>
      </c>
      <c r="J66" s="163">
        <f>SUM(J67:J68)</f>
        <v>0</v>
      </c>
      <c r="K66" s="18">
        <f>SUM(K67:K68)</f>
        <v>0</v>
      </c>
      <c r="L66" s="31">
        <f>SUM(L67:L68)</f>
        <v>0</v>
      </c>
      <c r="M66" s="184" t="e">
        <f>L66/L73</f>
        <v>#DIV/0!</v>
      </c>
    </row>
    <row r="67" spans="2:13" ht="15.75" x14ac:dyDescent="0.25">
      <c r="B67" s="296" t="s">
        <v>58</v>
      </c>
      <c r="C67" s="32" t="s">
        <v>59</v>
      </c>
      <c r="D67" s="33">
        <f>D23</f>
        <v>0</v>
      </c>
      <c r="E67" s="33">
        <f>E23</f>
        <v>0</v>
      </c>
      <c r="F67" s="33">
        <f>F23</f>
        <v>0</v>
      </c>
      <c r="G67" s="42">
        <f>D67+E67+F67</f>
        <v>0</v>
      </c>
      <c r="H67" s="299" t="e">
        <f>(G67+G68)/G73</f>
        <v>#DIV/0!</v>
      </c>
      <c r="J67" s="165">
        <f>J23</f>
        <v>0</v>
      </c>
      <c r="K67" s="33">
        <f>K23</f>
        <v>0</v>
      </c>
      <c r="L67" s="42">
        <f>J67+K67</f>
        <v>0</v>
      </c>
      <c r="M67" s="299" t="e">
        <f>(L67+L68)/L73</f>
        <v>#DIV/0!</v>
      </c>
    </row>
    <row r="68" spans="2:13" ht="15.75" x14ac:dyDescent="0.25">
      <c r="B68" s="297"/>
      <c r="C68" s="49" t="s">
        <v>60</v>
      </c>
      <c r="D68" s="301"/>
      <c r="E68" s="302"/>
      <c r="F68" s="303"/>
      <c r="G68" s="37">
        <f>D77</f>
        <v>0</v>
      </c>
      <c r="H68" s="300"/>
      <c r="J68" s="322"/>
      <c r="K68" s="302"/>
      <c r="L68" s="37">
        <f>J77</f>
        <v>0</v>
      </c>
      <c r="M68" s="300"/>
    </row>
    <row r="69" spans="2:13" ht="15.75" x14ac:dyDescent="0.25">
      <c r="B69" s="323" t="s">
        <v>61</v>
      </c>
      <c r="C69" s="305"/>
      <c r="D69" s="18"/>
      <c r="E69" s="18"/>
      <c r="F69" s="18"/>
      <c r="G69" s="41">
        <f>SUM(G70:G72)</f>
        <v>0</v>
      </c>
      <c r="H69" s="184" t="e">
        <f>G69/G73</f>
        <v>#DIV/0!</v>
      </c>
      <c r="J69" s="163"/>
      <c r="K69" s="18"/>
      <c r="L69" s="41">
        <f>SUM(L70:L72)</f>
        <v>0</v>
      </c>
      <c r="M69" s="184" t="e">
        <f>L69/L73</f>
        <v>#DIV/0!</v>
      </c>
    </row>
    <row r="70" spans="2:13" ht="15.75" x14ac:dyDescent="0.25">
      <c r="B70" s="296" t="s">
        <v>62</v>
      </c>
      <c r="C70" s="32" t="s">
        <v>63</v>
      </c>
      <c r="D70" s="108"/>
      <c r="E70" s="108"/>
      <c r="F70" s="108"/>
      <c r="G70" s="42">
        <f t="shared" ref="G70" si="19">D70+E70+F70</f>
        <v>0</v>
      </c>
      <c r="H70" s="299" t="e">
        <f>(G70+G71)/G73</f>
        <v>#DIV/0!</v>
      </c>
      <c r="J70" s="167"/>
      <c r="K70" s="108"/>
      <c r="L70" s="42">
        <f>J70+K70</f>
        <v>0</v>
      </c>
      <c r="M70" s="299" t="e">
        <f>(L70+L71)/L73</f>
        <v>#DIV/0!</v>
      </c>
    </row>
    <row r="71" spans="2:13" ht="15.75" x14ac:dyDescent="0.25">
      <c r="B71" s="297"/>
      <c r="C71" s="38" t="s">
        <v>65</v>
      </c>
      <c r="D71" s="301"/>
      <c r="E71" s="302"/>
      <c r="F71" s="303"/>
      <c r="G71" s="51">
        <f>D78</f>
        <v>0</v>
      </c>
      <c r="H71" s="300"/>
      <c r="J71" s="322"/>
      <c r="K71" s="302"/>
      <c r="L71" s="51">
        <f>J78</f>
        <v>0</v>
      </c>
      <c r="M71" s="300"/>
    </row>
    <row r="72" spans="2:13" ht="15.75" x14ac:dyDescent="0.25">
      <c r="B72" s="157"/>
      <c r="C72" s="11" t="s">
        <v>66</v>
      </c>
      <c r="D72" s="22"/>
      <c r="E72" s="22"/>
      <c r="F72" s="22"/>
      <c r="G72" s="43">
        <f>D72+E72+F72</f>
        <v>0</v>
      </c>
      <c r="H72" s="185" t="e">
        <f>G72/G73</f>
        <v>#DIV/0!</v>
      </c>
      <c r="J72" s="168"/>
      <c r="K72" s="22"/>
      <c r="L72" s="43">
        <f>J72+K72</f>
        <v>0</v>
      </c>
      <c r="M72" s="185" t="e">
        <f>L72/L73</f>
        <v>#DIV/0!</v>
      </c>
    </row>
    <row r="73" spans="2:13" ht="19.5" thickBot="1" x14ac:dyDescent="0.35">
      <c r="B73" s="292" t="s">
        <v>67</v>
      </c>
      <c r="C73" s="293"/>
      <c r="D73" s="293"/>
      <c r="E73" s="293"/>
      <c r="F73" s="294"/>
      <c r="G73" s="160">
        <f>G66+G69</f>
        <v>0</v>
      </c>
      <c r="H73" s="186" t="e">
        <f>H66+H69</f>
        <v>#DIV/0!</v>
      </c>
      <c r="J73" s="292" t="s">
        <v>67</v>
      </c>
      <c r="K73" s="293"/>
      <c r="L73" s="160">
        <f>L66+L69</f>
        <v>0</v>
      </c>
      <c r="M73" s="186" t="e">
        <f>M66+M69</f>
        <v>#DIV/0!</v>
      </c>
    </row>
    <row r="74" spans="2:13" ht="15.75" thickBot="1" x14ac:dyDescent="0.3"/>
    <row r="75" spans="2:13" ht="16.5" thickBot="1" x14ac:dyDescent="0.3">
      <c r="B75" s="311" t="s">
        <v>68</v>
      </c>
      <c r="C75" s="312"/>
      <c r="D75" s="313"/>
      <c r="E75" s="8"/>
      <c r="F75" s="8"/>
      <c r="G75" s="8"/>
      <c r="H75" s="8"/>
      <c r="J75" s="138"/>
      <c r="K75" s="8"/>
      <c r="L75" s="8"/>
      <c r="M75" s="8"/>
    </row>
    <row r="76" spans="2:13" x14ac:dyDescent="0.25">
      <c r="B76" s="314" t="s">
        <v>123</v>
      </c>
      <c r="C76" s="315"/>
      <c r="D76" s="145">
        <f>D77+D78</f>
        <v>0</v>
      </c>
      <c r="E76" t="s">
        <v>69</v>
      </c>
      <c r="J76" s="187">
        <f>J77+J78</f>
        <v>0</v>
      </c>
      <c r="K76" t="s">
        <v>69</v>
      </c>
    </row>
    <row r="77" spans="2:13" ht="30" x14ac:dyDescent="0.25">
      <c r="B77" s="146"/>
      <c r="C77" s="11" t="s">
        <v>127</v>
      </c>
      <c r="D77" s="150">
        <f>ROUND(IF(G52*2.4%&gt;30000,30000,G52*2.4%),0)</f>
        <v>0</v>
      </c>
      <c r="E77" s="255" t="s">
        <v>126</v>
      </c>
      <c r="F77" s="256"/>
      <c r="G77" s="256"/>
      <c r="J77" s="143">
        <f>ROUND(IF(L52*2.4%&gt;30000,30000,L52*2.4%),0)</f>
        <v>0</v>
      </c>
    </row>
    <row r="78" spans="2:13" ht="30.75" thickBot="1" x14ac:dyDescent="0.3">
      <c r="B78" s="146"/>
      <c r="C78" s="11" t="s">
        <v>124</v>
      </c>
      <c r="D78" s="150">
        <f>ROUND(IF(G52*1.6%&gt;20000,20000,G52*1.6%),0)</f>
        <v>0</v>
      </c>
      <c r="J78" s="188">
        <f>ROUND(IF(L52*1.6%&gt;20000,20000,L52*1.6%),0)</f>
        <v>0</v>
      </c>
    </row>
    <row r="79" spans="2:13" ht="15.75" thickBot="1" x14ac:dyDescent="0.3">
      <c r="B79" s="316" t="s">
        <v>70</v>
      </c>
      <c r="C79" s="317"/>
      <c r="D79" s="318"/>
      <c r="J79" s="141"/>
    </row>
    <row r="80" spans="2:13" ht="60.75" thickBot="1" x14ac:dyDescent="0.3">
      <c r="B80" s="112"/>
      <c r="C80" s="148" t="s">
        <v>71</v>
      </c>
      <c r="D80" s="149" t="e">
        <f>ROUND(IF(G80="oui",(G27+G31+G34+G37+G40)*27%*H70,0),0)</f>
        <v>#DIV/0!</v>
      </c>
      <c r="E80" s="9" t="s">
        <v>72</v>
      </c>
      <c r="F80" s="9" t="s">
        <v>73</v>
      </c>
      <c r="G80" s="107" t="s">
        <v>74</v>
      </c>
      <c r="J80" s="189" t="e">
        <f>ROUND(IF(L80="oui",(L27+L31+L34+L37+L40)*27%*M70,0),0)</f>
        <v>#DIV/0!</v>
      </c>
      <c r="K80" s="9" t="s">
        <v>72</v>
      </c>
      <c r="L80" s="107" t="s">
        <v>74</v>
      </c>
    </row>
    <row r="81" spans="2:13" ht="15.75" thickBot="1" x14ac:dyDescent="0.3"/>
    <row r="82" spans="2:13" ht="16.5" thickBot="1" x14ac:dyDescent="0.3">
      <c r="B82" s="311" t="s">
        <v>75</v>
      </c>
      <c r="C82" s="312"/>
      <c r="D82" s="313"/>
      <c r="E82" s="8"/>
      <c r="F82" s="8"/>
      <c r="G82" s="8"/>
      <c r="H82" s="8"/>
      <c r="J82" s="138"/>
      <c r="K82" s="8"/>
      <c r="L82" s="8"/>
      <c r="M82" s="8"/>
    </row>
    <row r="83" spans="2:13" x14ac:dyDescent="0.25">
      <c r="B83" s="146"/>
      <c r="C83" s="120" t="s">
        <v>76</v>
      </c>
      <c r="D83" s="150">
        <f>G70</f>
        <v>0</v>
      </c>
      <c r="J83" s="190">
        <f>L70</f>
        <v>0</v>
      </c>
    </row>
    <row r="84" spans="2:13" x14ac:dyDescent="0.25">
      <c r="B84" s="146"/>
      <c r="C84" s="120" t="s">
        <v>77</v>
      </c>
      <c r="D84" s="150">
        <f>D78</f>
        <v>0</v>
      </c>
      <c r="J84" s="143">
        <f>J78</f>
        <v>0</v>
      </c>
    </row>
    <row r="85" spans="2:13" x14ac:dyDescent="0.25">
      <c r="B85" s="146"/>
      <c r="C85" s="121" t="s">
        <v>78</v>
      </c>
      <c r="D85" s="150" t="e">
        <f>D80</f>
        <v>#DIV/0!</v>
      </c>
      <c r="J85" s="143" t="e">
        <f>J80</f>
        <v>#DIV/0!</v>
      </c>
    </row>
    <row r="86" spans="2:13" ht="16.5" thickBot="1" x14ac:dyDescent="0.3">
      <c r="B86" s="309" t="s">
        <v>79</v>
      </c>
      <c r="C86" s="310"/>
      <c r="D86" s="151" t="e">
        <f>D83+D84+D85</f>
        <v>#DIV/0!</v>
      </c>
      <c r="J86" s="144" t="e">
        <f>J83+J84+J85</f>
        <v>#DIV/0!</v>
      </c>
    </row>
    <row r="89" spans="2:13" x14ac:dyDescent="0.25">
      <c r="B89" t="s">
        <v>81</v>
      </c>
    </row>
  </sheetData>
  <protectedRanges>
    <protectedRange algorithmName="SHA-512" hashValue="rge6rNiGRp5+C3nNaAGoWRTog3Z12Jg56136Kf80tVjXJ7/1gUjiyUoLUSZOY7+KFzgsMs0Eo83hXz+PEWkKEQ==" saltValue="yZpYNH4q8NiMSWBHEYdFeg==" spinCount="100000" sqref="D52:H52 G53:G54 D44:H44 D27:H27 D31:H31 D34:H34 D37:H37 D40:H40 L53:L54 J27:M27 J52:M52 J31:M31 J34:M34 J37:M37 J40:M40 J44:M44" name="Plage1"/>
  </protectedRanges>
  <mergeCells count="58">
    <mergeCell ref="J9:M9"/>
    <mergeCell ref="J53:K53"/>
    <mergeCell ref="J54:K54"/>
    <mergeCell ref="B9:H9"/>
    <mergeCell ref="B60:H60"/>
    <mergeCell ref="B16:C16"/>
    <mergeCell ref="B27:C27"/>
    <mergeCell ref="B40:C40"/>
    <mergeCell ref="B53:F53"/>
    <mergeCell ref="B54:F54"/>
    <mergeCell ref="B59:H59"/>
    <mergeCell ref="B56:H56"/>
    <mergeCell ref="B58:H58"/>
    <mergeCell ref="L25:L26"/>
    <mergeCell ref="J73:K73"/>
    <mergeCell ref="B62:H63"/>
    <mergeCell ref="J64:M64"/>
    <mergeCell ref="M67:M68"/>
    <mergeCell ref="J68:K68"/>
    <mergeCell ref="M70:M71"/>
    <mergeCell ref="J71:K71"/>
    <mergeCell ref="J62:M63"/>
    <mergeCell ref="B69:C69"/>
    <mergeCell ref="B65:C65"/>
    <mergeCell ref="M25:M26"/>
    <mergeCell ref="J26:K26"/>
    <mergeCell ref="B34:C34"/>
    <mergeCell ref="B37:C37"/>
    <mergeCell ref="B86:C86"/>
    <mergeCell ref="B82:D82"/>
    <mergeCell ref="B76:C76"/>
    <mergeCell ref="B79:D79"/>
    <mergeCell ref="B75:D75"/>
    <mergeCell ref="B70:B71"/>
    <mergeCell ref="B57:H57"/>
    <mergeCell ref="H67:H68"/>
    <mergeCell ref="H70:H71"/>
    <mergeCell ref="D68:F68"/>
    <mergeCell ref="D71:F71"/>
    <mergeCell ref="B66:C66"/>
    <mergeCell ref="B67:B68"/>
    <mergeCell ref="B64:H64"/>
    <mergeCell ref="E77:G77"/>
    <mergeCell ref="B2:H2"/>
    <mergeCell ref="B52:C52"/>
    <mergeCell ref="B25:C26"/>
    <mergeCell ref="D26:F26"/>
    <mergeCell ref="G25:G26"/>
    <mergeCell ref="H25:H26"/>
    <mergeCell ref="B44:C44"/>
    <mergeCell ref="B22:C22"/>
    <mergeCell ref="B23:C23"/>
    <mergeCell ref="B5:M5"/>
    <mergeCell ref="J2:M3"/>
    <mergeCell ref="B3:H3"/>
    <mergeCell ref="B7:M7"/>
    <mergeCell ref="B73:F73"/>
    <mergeCell ref="B31:C31"/>
  </mergeCells>
  <phoneticPr fontId="23" type="noConversion"/>
  <conditionalFormatting sqref="D86">
    <cfRule type="cellIs" dxfId="30" priority="29" operator="greaterThan">
      <formula>1500000</formula>
    </cfRule>
  </conditionalFormatting>
  <conditionalFormatting sqref="G54">
    <cfRule type="cellIs" dxfId="29" priority="16" operator="notEqual">
      <formula>$G$73</formula>
    </cfRule>
  </conditionalFormatting>
  <conditionalFormatting sqref="G73">
    <cfRule type="cellIs" dxfId="28" priority="15" operator="notEqual">
      <formula>$G$54</formula>
    </cfRule>
  </conditionalFormatting>
  <conditionalFormatting sqref="H37">
    <cfRule type="cellIs" dxfId="27" priority="33" operator="greaterThan">
      <formula>0.25</formula>
    </cfRule>
  </conditionalFormatting>
  <conditionalFormatting sqref="H66:H68">
    <cfRule type="cellIs" dxfId="26" priority="32" operator="lessThan">
      <formula>0.2</formula>
    </cfRule>
  </conditionalFormatting>
  <conditionalFormatting sqref="H69">
    <cfRule type="cellIs" dxfId="25" priority="31" operator="greaterThan">
      <formula>0.8</formula>
    </cfRule>
  </conditionalFormatting>
  <conditionalFormatting sqref="H70">
    <cfRule type="cellIs" dxfId="24" priority="30" operator="greaterThan">
      <formula>0.4</formula>
    </cfRule>
  </conditionalFormatting>
  <conditionalFormatting sqref="I38:I40">
    <cfRule type="cellIs" dxfId="23" priority="27" operator="greaterThan">
      <formula>0.8</formula>
    </cfRule>
  </conditionalFormatting>
  <conditionalFormatting sqref="I42:I43">
    <cfRule type="cellIs" dxfId="22" priority="17" operator="greaterThan">
      <formula>0.8</formula>
    </cfRule>
  </conditionalFormatting>
  <conditionalFormatting sqref="J86">
    <cfRule type="cellIs" dxfId="21" priority="8" operator="greaterThan">
      <formula>1500000</formula>
    </cfRule>
  </conditionalFormatting>
  <conditionalFormatting sqref="L54">
    <cfRule type="cellIs" dxfId="20" priority="2" operator="notEqual">
      <formula>$G$87</formula>
    </cfRule>
  </conditionalFormatting>
  <conditionalFormatting sqref="L73">
    <cfRule type="cellIs" dxfId="19" priority="1" operator="notEqual">
      <formula>$L$54</formula>
    </cfRule>
  </conditionalFormatting>
  <conditionalFormatting sqref="M66:M68">
    <cfRule type="cellIs" dxfId="18" priority="11" operator="lessThan">
      <formula>0.2</formula>
    </cfRule>
  </conditionalFormatting>
  <conditionalFormatting sqref="M69">
    <cfRule type="cellIs" dxfId="17" priority="10" operator="greaterThan">
      <formula>0.8</formula>
    </cfRule>
  </conditionalFormatting>
  <conditionalFormatting sqref="M70">
    <cfRule type="cellIs" dxfId="16" priority="9" operator="greaterThan">
      <formula>0.4</formula>
    </cfRule>
  </conditionalFormatting>
  <pageMargins left="0.23622047244094491" right="0.23622047244094491" top="0.74803149606299213" bottom="0.74803149606299213" header="0.31496062992125984" footer="0.31496062992125984"/>
  <pageSetup scale="50" fitToHeight="0" orientation="portrait" r:id="rId1"/>
  <headerFooter>
    <oddHeader>&amp;LPRIMA Québec&amp;CAppel R30 - Budget Volet PME</oddHeader>
    <oddFooter>Page &amp;P de &amp;N</oddFooter>
  </headerFooter>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0000000}">
          <x14:formula1>
            <xm:f>Feuil1!$A$3:$A$4</xm:f>
          </x14:formula1>
          <xm:sqref>G80 L80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1">
    <pageSetUpPr fitToPage="1"/>
  </sheetPr>
  <dimension ref="B1:M126"/>
  <sheetViews>
    <sheetView zoomScaleNormal="100" workbookViewId="0">
      <selection activeCell="C115" sqref="C115"/>
    </sheetView>
  </sheetViews>
  <sheetFormatPr baseColWidth="10" defaultColWidth="11.42578125" defaultRowHeight="15" x14ac:dyDescent="0.25"/>
  <cols>
    <col min="1" max="1" width="1.140625" customWidth="1"/>
    <col min="2" max="2" width="6" customWidth="1"/>
    <col min="3" max="3" width="53.28515625" customWidth="1"/>
    <col min="4" max="7" width="16.42578125" customWidth="1"/>
    <col min="8" max="8" width="11.28515625" customWidth="1"/>
    <col min="9" max="9" width="1" customWidth="1"/>
    <col min="10" max="12" width="16.42578125" customWidth="1"/>
    <col min="13" max="13" width="11.85546875" customWidth="1"/>
    <col min="16" max="16" width="20.7109375" customWidth="1"/>
    <col min="17" max="17" width="17.7109375" customWidth="1"/>
    <col min="18" max="18" width="15.5703125" customWidth="1"/>
    <col min="19" max="19" width="15.7109375" customWidth="1"/>
  </cols>
  <sheetData>
    <row r="1" spans="2:13" ht="5.25" customHeight="1" thickBot="1" x14ac:dyDescent="0.3"/>
    <row r="2" spans="2:13" ht="29.25" customHeight="1" x14ac:dyDescent="0.25">
      <c r="B2" s="257" t="s">
        <v>82</v>
      </c>
      <c r="C2" s="258"/>
      <c r="D2" s="258"/>
      <c r="E2" s="258"/>
      <c r="F2" s="258"/>
      <c r="G2" s="258"/>
      <c r="H2" s="259"/>
      <c r="J2" s="280" t="s">
        <v>116</v>
      </c>
      <c r="K2" s="281"/>
      <c r="L2" s="281"/>
      <c r="M2" s="282"/>
    </row>
    <row r="3" spans="2:13" ht="18.75" customHeight="1" thickBot="1" x14ac:dyDescent="0.3">
      <c r="B3" s="286" t="s">
        <v>1</v>
      </c>
      <c r="C3" s="287"/>
      <c r="D3" s="287"/>
      <c r="E3" s="287"/>
      <c r="F3" s="287"/>
      <c r="G3" s="287"/>
      <c r="H3" s="288"/>
      <c r="J3" s="283"/>
      <c r="K3" s="284"/>
      <c r="L3" s="284"/>
      <c r="M3" s="285"/>
    </row>
    <row r="4" spans="2:13" ht="5.25" customHeight="1" x14ac:dyDescent="0.25"/>
    <row r="5" spans="2:13" ht="18.75" x14ac:dyDescent="0.3">
      <c r="B5" s="356" t="s">
        <v>2</v>
      </c>
      <c r="C5" s="357"/>
      <c r="D5" s="357"/>
      <c r="E5" s="357"/>
      <c r="F5" s="357"/>
      <c r="G5" s="357"/>
      <c r="H5" s="357"/>
      <c r="I5" s="357"/>
      <c r="J5" s="357"/>
      <c r="K5" s="357"/>
      <c r="L5" s="357"/>
      <c r="M5" s="358"/>
    </row>
    <row r="6" spans="2:13" ht="4.5" customHeight="1" thickBot="1" x14ac:dyDescent="0.35">
      <c r="B6" s="177"/>
      <c r="C6" s="177"/>
      <c r="D6" s="177"/>
      <c r="E6" s="177"/>
      <c r="F6" s="177"/>
      <c r="G6" s="177"/>
      <c r="H6" s="177"/>
      <c r="I6" s="177"/>
      <c r="J6" s="177"/>
      <c r="K6" s="177"/>
      <c r="L6" s="177"/>
      <c r="M6" s="177"/>
    </row>
    <row r="7" spans="2:13" ht="47.25" customHeight="1" thickBot="1" x14ac:dyDescent="0.3">
      <c r="B7" s="289" t="s">
        <v>3</v>
      </c>
      <c r="C7" s="290"/>
      <c r="D7" s="290"/>
      <c r="E7" s="290"/>
      <c r="F7" s="290"/>
      <c r="G7" s="290"/>
      <c r="H7" s="290"/>
      <c r="I7" s="290"/>
      <c r="J7" s="290"/>
      <c r="K7" s="290"/>
      <c r="L7" s="290"/>
      <c r="M7" s="291"/>
    </row>
    <row r="8" spans="2:13" ht="9" customHeight="1" thickBot="1" x14ac:dyDescent="0.3"/>
    <row r="9" spans="2:13" ht="19.5" customHeight="1" thickBot="1" x14ac:dyDescent="0.3">
      <c r="B9" s="345" t="s">
        <v>83</v>
      </c>
      <c r="C9" s="327"/>
      <c r="D9" s="327"/>
      <c r="E9" s="327"/>
      <c r="F9" s="327"/>
      <c r="G9" s="327"/>
      <c r="H9" s="328"/>
      <c r="J9" s="326"/>
      <c r="K9" s="327"/>
      <c r="L9" s="327"/>
      <c r="M9" s="328"/>
    </row>
    <row r="10" spans="2:13" ht="14.25" customHeight="1" thickBot="1" x14ac:dyDescent="0.3">
      <c r="B10" s="55"/>
      <c r="C10" s="126" t="s">
        <v>4</v>
      </c>
      <c r="D10" s="122" t="s">
        <v>5</v>
      </c>
      <c r="E10" s="57" t="s">
        <v>6</v>
      </c>
      <c r="F10" s="65" t="s">
        <v>7</v>
      </c>
      <c r="G10" s="66" t="s">
        <v>8</v>
      </c>
      <c r="H10" s="66" t="s">
        <v>9</v>
      </c>
      <c r="J10" s="56" t="s">
        <v>114</v>
      </c>
      <c r="K10" s="57" t="s">
        <v>115</v>
      </c>
      <c r="L10" s="66" t="s">
        <v>8</v>
      </c>
      <c r="M10" s="66" t="s">
        <v>9</v>
      </c>
    </row>
    <row r="11" spans="2:13" ht="14.25" customHeight="1" x14ac:dyDescent="0.25">
      <c r="B11" s="53" t="s">
        <v>16</v>
      </c>
      <c r="C11" s="191"/>
      <c r="D11" s="123"/>
      <c r="E11" s="123"/>
      <c r="F11" s="100"/>
      <c r="G11" s="131">
        <f>D11+E11+F11</f>
        <v>0</v>
      </c>
      <c r="H11" s="181" t="e">
        <f t="shared" ref="H11:H21" si="0">G11/$G$21</f>
        <v>#DIV/0!</v>
      </c>
      <c r="J11" s="98"/>
      <c r="K11" s="123"/>
      <c r="L11" s="220">
        <f>J11+K11</f>
        <v>0</v>
      </c>
      <c r="M11" s="221" t="e">
        <f>L11/$L$21</f>
        <v>#DIV/0!</v>
      </c>
    </row>
    <row r="12" spans="2:13" ht="14.25" customHeight="1" x14ac:dyDescent="0.25">
      <c r="B12" s="53" t="s">
        <v>17</v>
      </c>
      <c r="C12" s="191"/>
      <c r="D12" s="127"/>
      <c r="E12" s="102"/>
      <c r="F12" s="103"/>
      <c r="G12" s="132">
        <f>D13+E12+F12</f>
        <v>0</v>
      </c>
      <c r="H12" s="181" t="e">
        <f t="shared" si="0"/>
        <v>#DIV/0!</v>
      </c>
      <c r="J12" s="137"/>
      <c r="K12" s="102"/>
      <c r="L12" s="222">
        <f t="shared" ref="L12:L20" si="1">J12+K12</f>
        <v>0</v>
      </c>
      <c r="M12" s="221" t="e">
        <f>L12/$L$21</f>
        <v>#DIV/0!</v>
      </c>
    </row>
    <row r="13" spans="2:13" ht="14.25" customHeight="1" x14ac:dyDescent="0.25">
      <c r="B13" s="53" t="s">
        <v>18</v>
      </c>
      <c r="C13" s="191"/>
      <c r="D13" s="124"/>
      <c r="E13" s="102"/>
      <c r="F13" s="103"/>
      <c r="G13" s="132">
        <f>D14+E13+F13</f>
        <v>0</v>
      </c>
      <c r="H13" s="181" t="e">
        <f t="shared" si="0"/>
        <v>#DIV/0!</v>
      </c>
      <c r="J13" s="101"/>
      <c r="K13" s="102"/>
      <c r="L13" s="222">
        <f t="shared" si="1"/>
        <v>0</v>
      </c>
      <c r="M13" s="221" t="e">
        <f t="shared" ref="M13:M20" si="2">L13/$L$21</f>
        <v>#DIV/0!</v>
      </c>
    </row>
    <row r="14" spans="2:13" ht="14.25" customHeight="1" x14ac:dyDescent="0.25">
      <c r="B14" s="53" t="s">
        <v>19</v>
      </c>
      <c r="C14" s="191"/>
      <c r="D14" s="124"/>
      <c r="E14" s="102"/>
      <c r="F14" s="103"/>
      <c r="G14" s="132">
        <f t="shared" ref="G14:G20" si="3">D14+E14+F14</f>
        <v>0</v>
      </c>
      <c r="H14" s="181" t="e">
        <f t="shared" si="0"/>
        <v>#DIV/0!</v>
      </c>
      <c r="J14" s="101"/>
      <c r="K14" s="102"/>
      <c r="L14" s="222">
        <f t="shared" si="1"/>
        <v>0</v>
      </c>
      <c r="M14" s="221" t="e">
        <f t="shared" si="2"/>
        <v>#DIV/0!</v>
      </c>
    </row>
    <row r="15" spans="2:13" ht="14.25" customHeight="1" x14ac:dyDescent="0.25">
      <c r="B15" s="53" t="s">
        <v>20</v>
      </c>
      <c r="C15" s="191"/>
      <c r="D15" s="124"/>
      <c r="E15" s="102"/>
      <c r="F15" s="103"/>
      <c r="G15" s="132">
        <f t="shared" si="3"/>
        <v>0</v>
      </c>
      <c r="H15" s="181" t="e">
        <f t="shared" si="0"/>
        <v>#DIV/0!</v>
      </c>
      <c r="J15" s="101"/>
      <c r="K15" s="102"/>
      <c r="L15" s="222">
        <f t="shared" si="1"/>
        <v>0</v>
      </c>
      <c r="M15" s="221" t="e">
        <f t="shared" si="2"/>
        <v>#DIV/0!</v>
      </c>
    </row>
    <row r="16" spans="2:13" ht="14.25" customHeight="1" x14ac:dyDescent="0.25">
      <c r="B16" s="53" t="s">
        <v>84</v>
      </c>
      <c r="C16" s="191"/>
      <c r="D16" s="124"/>
      <c r="E16" s="102"/>
      <c r="F16" s="103"/>
      <c r="G16" s="132">
        <f t="shared" si="3"/>
        <v>0</v>
      </c>
      <c r="H16" s="181" t="e">
        <f t="shared" si="0"/>
        <v>#DIV/0!</v>
      </c>
      <c r="J16" s="101"/>
      <c r="K16" s="102"/>
      <c r="L16" s="222">
        <f t="shared" si="1"/>
        <v>0</v>
      </c>
      <c r="M16" s="221" t="e">
        <f t="shared" si="2"/>
        <v>#DIV/0!</v>
      </c>
    </row>
    <row r="17" spans="2:13" ht="14.25" customHeight="1" x14ac:dyDescent="0.25">
      <c r="B17" s="53" t="s">
        <v>85</v>
      </c>
      <c r="C17" s="191"/>
      <c r="D17" s="124"/>
      <c r="E17" s="102"/>
      <c r="F17" s="103"/>
      <c r="G17" s="132">
        <f t="shared" si="3"/>
        <v>0</v>
      </c>
      <c r="H17" s="181" t="e">
        <f t="shared" si="0"/>
        <v>#DIV/0!</v>
      </c>
      <c r="J17" s="101"/>
      <c r="K17" s="102"/>
      <c r="L17" s="222">
        <f t="shared" si="1"/>
        <v>0</v>
      </c>
      <c r="M17" s="221" t="e">
        <f t="shared" si="2"/>
        <v>#DIV/0!</v>
      </c>
    </row>
    <row r="18" spans="2:13" ht="14.25" customHeight="1" x14ac:dyDescent="0.25">
      <c r="B18" s="53" t="s">
        <v>86</v>
      </c>
      <c r="C18" s="191"/>
      <c r="D18" s="124"/>
      <c r="E18" s="102"/>
      <c r="F18" s="103"/>
      <c r="G18" s="132">
        <f t="shared" si="3"/>
        <v>0</v>
      </c>
      <c r="H18" s="181" t="e">
        <f t="shared" si="0"/>
        <v>#DIV/0!</v>
      </c>
      <c r="J18" s="101"/>
      <c r="K18" s="102"/>
      <c r="L18" s="222">
        <f t="shared" si="1"/>
        <v>0</v>
      </c>
      <c r="M18" s="221" t="e">
        <f t="shared" si="2"/>
        <v>#DIV/0!</v>
      </c>
    </row>
    <row r="19" spans="2:13" ht="14.25" customHeight="1" x14ac:dyDescent="0.25">
      <c r="B19" s="53" t="s">
        <v>87</v>
      </c>
      <c r="C19" s="191"/>
      <c r="D19" s="124"/>
      <c r="E19" s="102"/>
      <c r="F19" s="103"/>
      <c r="G19" s="132">
        <f t="shared" si="3"/>
        <v>0</v>
      </c>
      <c r="H19" s="181" t="e">
        <f t="shared" si="0"/>
        <v>#DIV/0!</v>
      </c>
      <c r="J19" s="101"/>
      <c r="K19" s="102"/>
      <c r="L19" s="222">
        <f t="shared" si="1"/>
        <v>0</v>
      </c>
      <c r="M19" s="221" t="e">
        <f t="shared" si="2"/>
        <v>#DIV/0!</v>
      </c>
    </row>
    <row r="20" spans="2:13" ht="14.25" customHeight="1" thickBot="1" x14ac:dyDescent="0.3">
      <c r="B20" s="54" t="s">
        <v>88</v>
      </c>
      <c r="C20" s="192"/>
      <c r="D20" s="125"/>
      <c r="E20" s="105"/>
      <c r="F20" s="106"/>
      <c r="G20" s="133">
        <f t="shared" si="3"/>
        <v>0</v>
      </c>
      <c r="H20" s="181" t="e">
        <f t="shared" si="0"/>
        <v>#DIV/0!</v>
      </c>
      <c r="J20" s="104"/>
      <c r="K20" s="105"/>
      <c r="L20" s="223">
        <f t="shared" si="1"/>
        <v>0</v>
      </c>
      <c r="M20" s="221" t="e">
        <f t="shared" si="2"/>
        <v>#DIV/0!</v>
      </c>
    </row>
    <row r="21" spans="2:13" ht="14.25" customHeight="1" thickBot="1" x14ac:dyDescent="0.3">
      <c r="B21" s="71" t="s">
        <v>8</v>
      </c>
      <c r="C21" s="114"/>
      <c r="D21" s="60">
        <f>SUM(D11:D20)</f>
        <v>0</v>
      </c>
      <c r="E21" s="61">
        <f t="shared" ref="E21:F21" si="4">SUM(E11:E20)</f>
        <v>0</v>
      </c>
      <c r="F21" s="67">
        <f t="shared" si="4"/>
        <v>0</v>
      </c>
      <c r="G21" s="134">
        <f>SUM(G11:G20)</f>
        <v>0</v>
      </c>
      <c r="H21" s="230" t="e">
        <f t="shared" si="0"/>
        <v>#DIV/0!</v>
      </c>
      <c r="J21" s="60">
        <f>SUM(J11:J20)</f>
        <v>0</v>
      </c>
      <c r="K21" s="61">
        <f t="shared" ref="K21" si="5">SUM(K11:K20)</f>
        <v>0</v>
      </c>
      <c r="L21" s="68">
        <f>SUM(L11:L20)</f>
        <v>0</v>
      </c>
      <c r="M21" s="246" t="e">
        <f>SUM(M11:M20)</f>
        <v>#DIV/0!</v>
      </c>
    </row>
    <row r="22" spans="2:13" ht="14.25" customHeight="1" thickBot="1" x14ac:dyDescent="0.3"/>
    <row r="23" spans="2:13" ht="20.25" customHeight="1" thickBot="1" x14ac:dyDescent="0.3">
      <c r="B23" s="326" t="s">
        <v>89</v>
      </c>
      <c r="C23" s="327"/>
      <c r="D23" s="327"/>
      <c r="E23" s="327"/>
      <c r="F23" s="327"/>
      <c r="G23" s="327"/>
      <c r="H23" s="328"/>
      <c r="J23" s="326"/>
      <c r="K23" s="327"/>
      <c r="L23" s="327"/>
      <c r="M23" s="328"/>
    </row>
    <row r="24" spans="2:13" ht="14.25" customHeight="1" thickBot="1" x14ac:dyDescent="0.3">
      <c r="B24" s="55"/>
      <c r="C24" s="56" t="s">
        <v>4</v>
      </c>
      <c r="D24" s="56" t="s">
        <v>5</v>
      </c>
      <c r="E24" s="57" t="s">
        <v>6</v>
      </c>
      <c r="F24" s="65" t="s">
        <v>7</v>
      </c>
      <c r="G24" s="66" t="s">
        <v>8</v>
      </c>
      <c r="H24" s="66" t="s">
        <v>9</v>
      </c>
      <c r="J24" s="56" t="s">
        <v>114</v>
      </c>
      <c r="K24" s="57" t="s">
        <v>115</v>
      </c>
      <c r="L24" s="66" t="s">
        <v>8</v>
      </c>
      <c r="M24" s="66" t="s">
        <v>9</v>
      </c>
    </row>
    <row r="25" spans="2:13" ht="14.25" customHeight="1" x14ac:dyDescent="0.25">
      <c r="B25" s="53" t="s">
        <v>16</v>
      </c>
      <c r="C25" s="113">
        <f>C11</f>
        <v>0</v>
      </c>
      <c r="D25" s="98"/>
      <c r="E25" s="99"/>
      <c r="F25" s="100"/>
      <c r="G25" s="131">
        <f>D25+E25+F25</f>
        <v>0</v>
      </c>
      <c r="H25" s="178" t="e">
        <f t="shared" ref="H25:H34" si="6">G25/$G$35</f>
        <v>#DIV/0!</v>
      </c>
      <c r="J25" s="98"/>
      <c r="K25" s="99"/>
      <c r="L25" s="62">
        <f>J25+K25</f>
        <v>0</v>
      </c>
      <c r="M25" s="119" t="e">
        <f>L25/$L$35</f>
        <v>#DIV/0!</v>
      </c>
    </row>
    <row r="26" spans="2:13" ht="14.25" customHeight="1" x14ac:dyDescent="0.25">
      <c r="B26" s="53" t="s">
        <v>17</v>
      </c>
      <c r="C26" s="113">
        <f t="shared" ref="C26:C34" si="7">C12</f>
        <v>0</v>
      </c>
      <c r="D26" s="101"/>
      <c r="E26" s="102"/>
      <c r="F26" s="103"/>
      <c r="G26" s="132">
        <f t="shared" ref="G26:G34" si="8">D26+E26+F26</f>
        <v>0</v>
      </c>
      <c r="H26" s="179" t="e">
        <f t="shared" si="6"/>
        <v>#DIV/0!</v>
      </c>
      <c r="J26" s="101"/>
      <c r="K26" s="102"/>
      <c r="L26" s="63">
        <f t="shared" ref="L26:L34" si="9">J26+K26</f>
        <v>0</v>
      </c>
      <c r="M26" s="119" t="e">
        <f>L26/$L$35</f>
        <v>#DIV/0!</v>
      </c>
    </row>
    <row r="27" spans="2:13" ht="14.25" customHeight="1" x14ac:dyDescent="0.25">
      <c r="B27" s="53" t="s">
        <v>18</v>
      </c>
      <c r="C27" s="113">
        <f t="shared" si="7"/>
        <v>0</v>
      </c>
      <c r="D27" s="101"/>
      <c r="E27" s="102"/>
      <c r="F27" s="103"/>
      <c r="G27" s="132">
        <f t="shared" si="8"/>
        <v>0</v>
      </c>
      <c r="H27" s="179" t="e">
        <f t="shared" si="6"/>
        <v>#DIV/0!</v>
      </c>
      <c r="J27" s="101"/>
      <c r="K27" s="102"/>
      <c r="L27" s="63">
        <f t="shared" si="9"/>
        <v>0</v>
      </c>
      <c r="M27" s="119" t="e">
        <f>L27/$L$35</f>
        <v>#DIV/0!</v>
      </c>
    </row>
    <row r="28" spans="2:13" ht="14.25" customHeight="1" x14ac:dyDescent="0.25">
      <c r="B28" s="53" t="s">
        <v>19</v>
      </c>
      <c r="C28" s="113">
        <f t="shared" si="7"/>
        <v>0</v>
      </c>
      <c r="D28" s="101"/>
      <c r="E28" s="102"/>
      <c r="F28" s="103"/>
      <c r="G28" s="132">
        <f t="shared" si="8"/>
        <v>0</v>
      </c>
      <c r="H28" s="179" t="e">
        <f t="shared" si="6"/>
        <v>#DIV/0!</v>
      </c>
      <c r="J28" s="101"/>
      <c r="K28" s="102"/>
      <c r="L28" s="63">
        <f t="shared" si="9"/>
        <v>0</v>
      </c>
      <c r="M28" s="119" t="e">
        <f>L28/$L$35</f>
        <v>#DIV/0!</v>
      </c>
    </row>
    <row r="29" spans="2:13" ht="14.25" customHeight="1" x14ac:dyDescent="0.25">
      <c r="B29" s="53" t="s">
        <v>20</v>
      </c>
      <c r="C29" s="113">
        <f t="shared" si="7"/>
        <v>0</v>
      </c>
      <c r="D29" s="101"/>
      <c r="E29" s="102"/>
      <c r="F29" s="103"/>
      <c r="G29" s="132">
        <f t="shared" si="8"/>
        <v>0</v>
      </c>
      <c r="H29" s="179" t="e">
        <f t="shared" si="6"/>
        <v>#DIV/0!</v>
      </c>
      <c r="J29" s="101"/>
      <c r="K29" s="102"/>
      <c r="L29" s="63">
        <f t="shared" si="9"/>
        <v>0</v>
      </c>
      <c r="M29" s="119" t="e">
        <f t="shared" ref="M29:M34" si="10">L29/$L$35</f>
        <v>#DIV/0!</v>
      </c>
    </row>
    <row r="30" spans="2:13" ht="14.25" customHeight="1" x14ac:dyDescent="0.25">
      <c r="B30" s="53" t="s">
        <v>84</v>
      </c>
      <c r="C30" s="113">
        <f t="shared" si="7"/>
        <v>0</v>
      </c>
      <c r="D30" s="101"/>
      <c r="E30" s="102"/>
      <c r="F30" s="103"/>
      <c r="G30" s="132">
        <f t="shared" si="8"/>
        <v>0</v>
      </c>
      <c r="H30" s="179" t="e">
        <f t="shared" si="6"/>
        <v>#DIV/0!</v>
      </c>
      <c r="J30" s="101"/>
      <c r="K30" s="102"/>
      <c r="L30" s="63">
        <f t="shared" si="9"/>
        <v>0</v>
      </c>
      <c r="M30" s="119" t="e">
        <f t="shared" si="10"/>
        <v>#DIV/0!</v>
      </c>
    </row>
    <row r="31" spans="2:13" ht="14.25" customHeight="1" x14ac:dyDescent="0.25">
      <c r="B31" s="53" t="s">
        <v>85</v>
      </c>
      <c r="C31" s="113">
        <f t="shared" si="7"/>
        <v>0</v>
      </c>
      <c r="D31" s="101"/>
      <c r="E31" s="102"/>
      <c r="F31" s="103"/>
      <c r="G31" s="132">
        <f t="shared" si="8"/>
        <v>0</v>
      </c>
      <c r="H31" s="179" t="e">
        <f t="shared" si="6"/>
        <v>#DIV/0!</v>
      </c>
      <c r="J31" s="101"/>
      <c r="K31" s="102"/>
      <c r="L31" s="63">
        <f t="shared" si="9"/>
        <v>0</v>
      </c>
      <c r="M31" s="119" t="e">
        <f t="shared" si="10"/>
        <v>#DIV/0!</v>
      </c>
    </row>
    <row r="32" spans="2:13" ht="14.25" customHeight="1" x14ac:dyDescent="0.25">
      <c r="B32" s="53" t="s">
        <v>86</v>
      </c>
      <c r="C32" s="113">
        <f t="shared" si="7"/>
        <v>0</v>
      </c>
      <c r="D32" s="101"/>
      <c r="E32" s="102"/>
      <c r="F32" s="103"/>
      <c r="G32" s="132">
        <f t="shared" si="8"/>
        <v>0</v>
      </c>
      <c r="H32" s="179" t="e">
        <f t="shared" si="6"/>
        <v>#DIV/0!</v>
      </c>
      <c r="J32" s="101"/>
      <c r="K32" s="102"/>
      <c r="L32" s="63">
        <f t="shared" si="9"/>
        <v>0</v>
      </c>
      <c r="M32" s="119" t="e">
        <f t="shared" si="10"/>
        <v>#DIV/0!</v>
      </c>
    </row>
    <row r="33" spans="2:13" ht="14.25" customHeight="1" x14ac:dyDescent="0.25">
      <c r="B33" s="53" t="s">
        <v>87</v>
      </c>
      <c r="C33" s="113">
        <f t="shared" si="7"/>
        <v>0</v>
      </c>
      <c r="D33" s="101"/>
      <c r="E33" s="102"/>
      <c r="F33" s="103"/>
      <c r="G33" s="132">
        <f t="shared" si="8"/>
        <v>0</v>
      </c>
      <c r="H33" s="179" t="e">
        <f t="shared" si="6"/>
        <v>#DIV/0!</v>
      </c>
      <c r="J33" s="101"/>
      <c r="K33" s="102"/>
      <c r="L33" s="63">
        <f t="shared" si="9"/>
        <v>0</v>
      </c>
      <c r="M33" s="119" t="e">
        <f t="shared" si="10"/>
        <v>#DIV/0!</v>
      </c>
    </row>
    <row r="34" spans="2:13" ht="14.25" customHeight="1" thickBot="1" x14ac:dyDescent="0.3">
      <c r="B34" s="54" t="s">
        <v>88</v>
      </c>
      <c r="C34" s="113">
        <f t="shared" si="7"/>
        <v>0</v>
      </c>
      <c r="D34" s="104"/>
      <c r="E34" s="105"/>
      <c r="F34" s="106"/>
      <c r="G34" s="133">
        <f t="shared" si="8"/>
        <v>0</v>
      </c>
      <c r="H34" s="179" t="e">
        <f t="shared" si="6"/>
        <v>#DIV/0!</v>
      </c>
      <c r="J34" s="104"/>
      <c r="K34" s="105"/>
      <c r="L34" s="64">
        <f t="shared" si="9"/>
        <v>0</v>
      </c>
      <c r="M34" s="119" t="e">
        <f t="shared" si="10"/>
        <v>#DIV/0!</v>
      </c>
    </row>
    <row r="35" spans="2:13" ht="14.25" customHeight="1" thickBot="1" x14ac:dyDescent="0.3">
      <c r="B35" s="71" t="s">
        <v>8</v>
      </c>
      <c r="C35" s="114"/>
      <c r="D35" s="58">
        <f>SUM(D25:D34)</f>
        <v>0</v>
      </c>
      <c r="E35" s="59">
        <f t="shared" ref="E35:G35" si="11">SUM(E25:E34)</f>
        <v>0</v>
      </c>
      <c r="F35" s="69">
        <f t="shared" si="11"/>
        <v>0</v>
      </c>
      <c r="G35" s="175">
        <f t="shared" si="11"/>
        <v>0</v>
      </c>
      <c r="H35" s="229" t="e">
        <f t="shared" ref="H35" si="12">G35/$G$21</f>
        <v>#DIV/0!</v>
      </c>
      <c r="J35" s="58">
        <f>SUM(J25:J34)</f>
        <v>0</v>
      </c>
      <c r="K35" s="59">
        <f t="shared" ref="K35:L35" si="13">SUM(K25:K34)</f>
        <v>0</v>
      </c>
      <c r="L35" s="70">
        <f t="shared" si="13"/>
        <v>0</v>
      </c>
      <c r="M35" s="55" t="e">
        <f>SUM(M25:M34)</f>
        <v>#DIV/0!</v>
      </c>
    </row>
    <row r="36" spans="2:13" ht="14.25" customHeight="1" thickBot="1" x14ac:dyDescent="0.3"/>
    <row r="37" spans="2:13" ht="14.25" customHeight="1" thickBot="1" x14ac:dyDescent="0.3">
      <c r="B37" s="326" t="s">
        <v>90</v>
      </c>
      <c r="C37" s="327"/>
      <c r="D37" s="327"/>
      <c r="E37" s="327"/>
      <c r="F37" s="327"/>
      <c r="G37" s="327"/>
      <c r="H37" s="328"/>
      <c r="J37" s="326"/>
      <c r="K37" s="327"/>
      <c r="L37" s="327"/>
      <c r="M37" s="328"/>
    </row>
    <row r="38" spans="2:13" ht="14.25" customHeight="1" thickBot="1" x14ac:dyDescent="0.3">
      <c r="B38" s="55"/>
      <c r="C38" s="56" t="s">
        <v>4</v>
      </c>
      <c r="D38" s="56" t="s">
        <v>5</v>
      </c>
      <c r="E38" s="57" t="s">
        <v>6</v>
      </c>
      <c r="F38" s="65" t="s">
        <v>7</v>
      </c>
      <c r="G38" s="66" t="s">
        <v>8</v>
      </c>
      <c r="H38" s="66" t="s">
        <v>9</v>
      </c>
      <c r="J38" s="56" t="s">
        <v>114</v>
      </c>
      <c r="K38" s="57" t="s">
        <v>115</v>
      </c>
      <c r="L38" s="66" t="s">
        <v>8</v>
      </c>
      <c r="M38" s="66" t="s">
        <v>9</v>
      </c>
    </row>
    <row r="39" spans="2:13" ht="14.25" customHeight="1" x14ac:dyDescent="0.25">
      <c r="B39" s="53" t="s">
        <v>16</v>
      </c>
      <c r="C39" s="113">
        <f>C11</f>
        <v>0</v>
      </c>
      <c r="D39" s="123"/>
      <c r="E39" s="123"/>
      <c r="F39" s="115"/>
      <c r="G39" s="135">
        <f>D39+E39+F39</f>
        <v>0</v>
      </c>
      <c r="H39" s="180" t="e">
        <f t="shared" ref="H39:H48" si="14">G39/$G$49</f>
        <v>#DIV/0!</v>
      </c>
      <c r="J39" s="98"/>
      <c r="K39" s="123"/>
      <c r="L39" s="224">
        <f>J39+K39</f>
        <v>0</v>
      </c>
      <c r="M39" s="225" t="e">
        <f>L39/$L$49</f>
        <v>#DIV/0!</v>
      </c>
    </row>
    <row r="40" spans="2:13" ht="14.25" customHeight="1" x14ac:dyDescent="0.25">
      <c r="B40" s="53" t="s">
        <v>17</v>
      </c>
      <c r="C40" s="113">
        <f t="shared" ref="C40:C48" si="15">C12</f>
        <v>0</v>
      </c>
      <c r="D40" s="101"/>
      <c r="E40" s="102"/>
      <c r="F40" s="128"/>
      <c r="G40" s="132">
        <f>D40+E40+F40</f>
        <v>0</v>
      </c>
      <c r="H40" s="181" t="e">
        <f t="shared" si="14"/>
        <v>#DIV/0!</v>
      </c>
      <c r="J40" s="101"/>
      <c r="K40" s="128"/>
      <c r="L40" s="222">
        <f t="shared" ref="L40:L48" si="16">J40+K40</f>
        <v>0</v>
      </c>
      <c r="M40" s="221" t="e">
        <f t="shared" ref="M40:M48" si="17">L40/$L$49</f>
        <v>#DIV/0!</v>
      </c>
    </row>
    <row r="41" spans="2:13" ht="14.25" customHeight="1" x14ac:dyDescent="0.25">
      <c r="B41" s="53" t="s">
        <v>18</v>
      </c>
      <c r="C41" s="113">
        <f t="shared" si="15"/>
        <v>0</v>
      </c>
      <c r="D41" s="101"/>
      <c r="E41" s="102"/>
      <c r="F41" s="103"/>
      <c r="G41" s="132">
        <f t="shared" ref="G41:G48" si="18">D41+E41+F41</f>
        <v>0</v>
      </c>
      <c r="H41" s="181" t="e">
        <f t="shared" si="14"/>
        <v>#DIV/0!</v>
      </c>
      <c r="J41" s="101"/>
      <c r="K41" s="102"/>
      <c r="L41" s="222">
        <f t="shared" si="16"/>
        <v>0</v>
      </c>
      <c r="M41" s="221" t="e">
        <f t="shared" si="17"/>
        <v>#DIV/0!</v>
      </c>
    </row>
    <row r="42" spans="2:13" ht="14.25" customHeight="1" x14ac:dyDescent="0.25">
      <c r="B42" s="53" t="s">
        <v>19</v>
      </c>
      <c r="C42" s="113">
        <f t="shared" si="15"/>
        <v>0</v>
      </c>
      <c r="D42" s="101"/>
      <c r="E42" s="102"/>
      <c r="F42" s="103"/>
      <c r="G42" s="132">
        <f t="shared" si="18"/>
        <v>0</v>
      </c>
      <c r="H42" s="181" t="e">
        <f t="shared" si="14"/>
        <v>#DIV/0!</v>
      </c>
      <c r="J42" s="101"/>
      <c r="K42" s="102"/>
      <c r="L42" s="222">
        <f t="shared" si="16"/>
        <v>0</v>
      </c>
      <c r="M42" s="221" t="e">
        <f t="shared" si="17"/>
        <v>#DIV/0!</v>
      </c>
    </row>
    <row r="43" spans="2:13" ht="14.25" customHeight="1" x14ac:dyDescent="0.25">
      <c r="B43" s="53" t="s">
        <v>20</v>
      </c>
      <c r="C43" s="113">
        <f t="shared" si="15"/>
        <v>0</v>
      </c>
      <c r="D43" s="101"/>
      <c r="E43" s="102"/>
      <c r="F43" s="103"/>
      <c r="G43" s="132">
        <f t="shared" si="18"/>
        <v>0</v>
      </c>
      <c r="H43" s="181" t="e">
        <f t="shared" si="14"/>
        <v>#DIV/0!</v>
      </c>
      <c r="J43" s="101"/>
      <c r="K43" s="102"/>
      <c r="L43" s="222">
        <f t="shared" si="16"/>
        <v>0</v>
      </c>
      <c r="M43" s="221" t="e">
        <f t="shared" si="17"/>
        <v>#DIV/0!</v>
      </c>
    </row>
    <row r="44" spans="2:13" ht="14.25" customHeight="1" x14ac:dyDescent="0.25">
      <c r="B44" s="53" t="s">
        <v>84</v>
      </c>
      <c r="C44" s="113">
        <f t="shared" si="15"/>
        <v>0</v>
      </c>
      <c r="D44" s="101"/>
      <c r="E44" s="102"/>
      <c r="F44" s="103"/>
      <c r="G44" s="132">
        <f t="shared" si="18"/>
        <v>0</v>
      </c>
      <c r="H44" s="181" t="e">
        <f t="shared" si="14"/>
        <v>#DIV/0!</v>
      </c>
      <c r="J44" s="101"/>
      <c r="K44" s="102"/>
      <c r="L44" s="222">
        <f t="shared" si="16"/>
        <v>0</v>
      </c>
      <c r="M44" s="221" t="e">
        <f t="shared" si="17"/>
        <v>#DIV/0!</v>
      </c>
    </row>
    <row r="45" spans="2:13" ht="14.25" customHeight="1" x14ac:dyDescent="0.25">
      <c r="B45" s="53" t="s">
        <v>85</v>
      </c>
      <c r="C45" s="113">
        <f t="shared" si="15"/>
        <v>0</v>
      </c>
      <c r="D45" s="101"/>
      <c r="E45" s="102"/>
      <c r="F45" s="103"/>
      <c r="G45" s="132">
        <f t="shared" si="18"/>
        <v>0</v>
      </c>
      <c r="H45" s="181" t="e">
        <f t="shared" si="14"/>
        <v>#DIV/0!</v>
      </c>
      <c r="J45" s="101"/>
      <c r="K45" s="102"/>
      <c r="L45" s="222">
        <f t="shared" si="16"/>
        <v>0</v>
      </c>
      <c r="M45" s="221" t="e">
        <f t="shared" si="17"/>
        <v>#DIV/0!</v>
      </c>
    </row>
    <row r="46" spans="2:13" ht="14.25" customHeight="1" x14ac:dyDescent="0.25">
      <c r="B46" s="53" t="s">
        <v>86</v>
      </c>
      <c r="C46" s="113">
        <f t="shared" si="15"/>
        <v>0</v>
      </c>
      <c r="D46" s="101"/>
      <c r="E46" s="102"/>
      <c r="F46" s="103"/>
      <c r="G46" s="132">
        <f t="shared" si="18"/>
        <v>0</v>
      </c>
      <c r="H46" s="181" t="e">
        <f t="shared" si="14"/>
        <v>#DIV/0!</v>
      </c>
      <c r="J46" s="101"/>
      <c r="K46" s="102"/>
      <c r="L46" s="222">
        <f t="shared" si="16"/>
        <v>0</v>
      </c>
      <c r="M46" s="221" t="e">
        <f t="shared" si="17"/>
        <v>#DIV/0!</v>
      </c>
    </row>
    <row r="47" spans="2:13" ht="14.25" customHeight="1" x14ac:dyDescent="0.25">
      <c r="B47" s="53" t="s">
        <v>87</v>
      </c>
      <c r="C47" s="113">
        <f t="shared" si="15"/>
        <v>0</v>
      </c>
      <c r="D47" s="101"/>
      <c r="E47" s="102"/>
      <c r="F47" s="103"/>
      <c r="G47" s="132">
        <f t="shared" si="18"/>
        <v>0</v>
      </c>
      <c r="H47" s="181" t="e">
        <f t="shared" si="14"/>
        <v>#DIV/0!</v>
      </c>
      <c r="J47" s="101"/>
      <c r="K47" s="102"/>
      <c r="L47" s="222">
        <f t="shared" si="16"/>
        <v>0</v>
      </c>
      <c r="M47" s="221" t="e">
        <f t="shared" si="17"/>
        <v>#DIV/0!</v>
      </c>
    </row>
    <row r="48" spans="2:13" ht="14.25" customHeight="1" thickBot="1" x14ac:dyDescent="0.3">
      <c r="B48" s="54" t="s">
        <v>88</v>
      </c>
      <c r="C48" s="113">
        <f t="shared" si="15"/>
        <v>0</v>
      </c>
      <c r="D48" s="116"/>
      <c r="E48" s="117"/>
      <c r="F48" s="118"/>
      <c r="G48" s="176">
        <f t="shared" si="18"/>
        <v>0</v>
      </c>
      <c r="H48" s="181" t="e">
        <f t="shared" si="14"/>
        <v>#DIV/0!</v>
      </c>
      <c r="J48" s="116"/>
      <c r="K48" s="117"/>
      <c r="L48" s="226">
        <f t="shared" si="16"/>
        <v>0</v>
      </c>
      <c r="M48" s="227" t="e">
        <f t="shared" si="17"/>
        <v>#DIV/0!</v>
      </c>
    </row>
    <row r="49" spans="2:13" ht="14.25" customHeight="1" thickBot="1" x14ac:dyDescent="0.3">
      <c r="B49" s="71" t="s">
        <v>8</v>
      </c>
      <c r="C49" s="114"/>
      <c r="D49" s="60">
        <f>SUM(D39:D48)</f>
        <v>0</v>
      </c>
      <c r="E49" s="61">
        <f t="shared" ref="E49" si="19">SUM(E39:E48)</f>
        <v>0</v>
      </c>
      <c r="F49" s="67">
        <f t="shared" ref="F49" si="20">SUM(F39:F48)</f>
        <v>0</v>
      </c>
      <c r="G49" s="134">
        <f>SUM(G39:G48)</f>
        <v>0</v>
      </c>
      <c r="H49" s="228" t="e">
        <f t="shared" ref="H49" si="21">G49/$G$21</f>
        <v>#DIV/0!</v>
      </c>
      <c r="J49" s="60">
        <f>SUM(J39:J48)</f>
        <v>0</v>
      </c>
      <c r="K49" s="61">
        <f t="shared" ref="K49" si="22">SUM(K39:K48)</f>
        <v>0</v>
      </c>
      <c r="L49" s="68">
        <f>SUM(L39:L48)</f>
        <v>0</v>
      </c>
      <c r="M49" s="247" t="e">
        <f>SUM(M39:M48)</f>
        <v>#DIV/0!</v>
      </c>
    </row>
    <row r="50" spans="2:13" ht="14.25" customHeight="1" thickBot="1" x14ac:dyDescent="0.3"/>
    <row r="51" spans="2:13" ht="26.25" customHeight="1" thickBot="1" x14ac:dyDescent="0.3">
      <c r="B51" s="262"/>
      <c r="C51" s="263"/>
      <c r="D51" s="81" t="s">
        <v>5</v>
      </c>
      <c r="E51" s="82" t="s">
        <v>6</v>
      </c>
      <c r="F51" s="83" t="s">
        <v>7</v>
      </c>
      <c r="G51" s="79" t="s">
        <v>8</v>
      </c>
      <c r="H51" s="78" t="s">
        <v>21</v>
      </c>
      <c r="J51" s="81" t="s">
        <v>114</v>
      </c>
      <c r="K51" s="82" t="s">
        <v>115</v>
      </c>
      <c r="L51" s="79" t="s">
        <v>8</v>
      </c>
      <c r="M51" s="78" t="s">
        <v>21</v>
      </c>
    </row>
    <row r="52" spans="2:13" ht="16.5" thickBot="1" x14ac:dyDescent="0.3">
      <c r="B52" s="329" t="s">
        <v>23</v>
      </c>
      <c r="C52" s="330"/>
      <c r="D52" s="16">
        <f>SUM(D53:D55)</f>
        <v>0</v>
      </c>
      <c r="E52" s="16">
        <f t="shared" ref="E52:F52" si="23">SUM(E53:E55)</f>
        <v>0</v>
      </c>
      <c r="F52" s="16">
        <f t="shared" si="23"/>
        <v>0</v>
      </c>
      <c r="G52" s="27">
        <f>D52+E52+F52</f>
        <v>0</v>
      </c>
      <c r="H52" s="24" t="e">
        <f>G52/$G$83</f>
        <v>#DIV/0!</v>
      </c>
      <c r="J52" s="16">
        <f>SUM(J53:J55)</f>
        <v>0</v>
      </c>
      <c r="K52" s="16">
        <f t="shared" ref="K52" si="24">SUM(K53:K55)</f>
        <v>0</v>
      </c>
      <c r="L52" s="27">
        <f>J52+K52</f>
        <v>0</v>
      </c>
      <c r="M52" s="24" t="e">
        <f>L52/$G$83</f>
        <v>#DIV/0!</v>
      </c>
    </row>
    <row r="53" spans="2:13" ht="15.75" x14ac:dyDescent="0.25">
      <c r="B53" s="1"/>
      <c r="C53" s="3" t="s">
        <v>24</v>
      </c>
      <c r="D53" s="89"/>
      <c r="E53" s="90"/>
      <c r="F53" s="91"/>
      <c r="G53" s="239">
        <f>D53+E53+F53</f>
        <v>0</v>
      </c>
      <c r="H53" s="25"/>
      <c r="J53" s="89"/>
      <c r="K53" s="90"/>
      <c r="L53" s="28">
        <f t="shared" ref="L53:L82" si="25">J53+K53</f>
        <v>0</v>
      </c>
      <c r="M53" s="25"/>
    </row>
    <row r="54" spans="2:13" ht="15.75" x14ac:dyDescent="0.25">
      <c r="B54" s="1"/>
      <c r="C54" s="3" t="s">
        <v>25</v>
      </c>
      <c r="D54" s="92"/>
      <c r="E54" s="93"/>
      <c r="F54" s="94"/>
      <c r="G54" s="240">
        <f t="shared" ref="G54:G82" si="26">D54+E54+F54</f>
        <v>0</v>
      </c>
      <c r="H54" s="25"/>
      <c r="J54" s="92"/>
      <c r="K54" s="93"/>
      <c r="L54" s="29">
        <f t="shared" si="25"/>
        <v>0</v>
      </c>
      <c r="M54" s="25"/>
    </row>
    <row r="55" spans="2:13" ht="16.5" thickBot="1" x14ac:dyDescent="0.3">
      <c r="B55" s="2"/>
      <c r="C55" s="4" t="s">
        <v>26</v>
      </c>
      <c r="D55" s="95"/>
      <c r="E55" s="96"/>
      <c r="F55" s="97"/>
      <c r="G55" s="241">
        <f t="shared" si="26"/>
        <v>0</v>
      </c>
      <c r="H55" s="25"/>
      <c r="J55" s="95"/>
      <c r="K55" s="96"/>
      <c r="L55" s="30">
        <f t="shared" si="25"/>
        <v>0</v>
      </c>
      <c r="M55" s="25"/>
    </row>
    <row r="56" spans="2:13" ht="16.5" thickBot="1" x14ac:dyDescent="0.3">
      <c r="B56" s="271" t="s">
        <v>27</v>
      </c>
      <c r="C56" s="295"/>
      <c r="D56" s="17">
        <f>SUM(D57:D58)</f>
        <v>0</v>
      </c>
      <c r="E56" s="17">
        <f t="shared" ref="E56:F56" si="27">SUM(E57:E58)</f>
        <v>0</v>
      </c>
      <c r="F56" s="17">
        <f t="shared" si="27"/>
        <v>0</v>
      </c>
      <c r="G56" s="27">
        <f>D56+E56+F56</f>
        <v>0</v>
      </c>
      <c r="H56" s="24" t="e">
        <f>G56/$G$83</f>
        <v>#DIV/0!</v>
      </c>
      <c r="J56" s="17">
        <f>SUM(J57:J58)</f>
        <v>0</v>
      </c>
      <c r="K56" s="17">
        <f t="shared" ref="K56" si="28">SUM(K57:K58)</f>
        <v>0</v>
      </c>
      <c r="L56" s="27">
        <f t="shared" si="25"/>
        <v>0</v>
      </c>
      <c r="M56" s="24" t="e">
        <f>L56/$G$83</f>
        <v>#DIV/0!</v>
      </c>
    </row>
    <row r="57" spans="2:13" ht="15.75" x14ac:dyDescent="0.25">
      <c r="B57" s="1"/>
      <c r="C57" s="3" t="s">
        <v>91</v>
      </c>
      <c r="D57" s="89"/>
      <c r="E57" s="90"/>
      <c r="F57" s="91"/>
      <c r="G57" s="239">
        <f t="shared" si="26"/>
        <v>0</v>
      </c>
      <c r="H57" s="25"/>
      <c r="J57" s="89"/>
      <c r="K57" s="90"/>
      <c r="L57" s="28">
        <f t="shared" si="25"/>
        <v>0</v>
      </c>
      <c r="M57" s="25"/>
    </row>
    <row r="58" spans="2:13" ht="16.5" thickBot="1" x14ac:dyDescent="0.3">
      <c r="B58" s="1"/>
      <c r="C58" s="3" t="s">
        <v>29</v>
      </c>
      <c r="D58" s="95"/>
      <c r="E58" s="96"/>
      <c r="F58" s="97"/>
      <c r="G58" s="241">
        <f t="shared" si="26"/>
        <v>0</v>
      </c>
      <c r="H58" s="25"/>
      <c r="J58" s="95"/>
      <c r="K58" s="96"/>
      <c r="L58" s="30">
        <f t="shared" si="25"/>
        <v>0</v>
      </c>
      <c r="M58" s="25"/>
    </row>
    <row r="59" spans="2:13" ht="16.5" thickBot="1" x14ac:dyDescent="0.3">
      <c r="B59" s="271" t="s">
        <v>92</v>
      </c>
      <c r="C59" s="295"/>
      <c r="D59" s="17">
        <f>SUM(D60:D61)</f>
        <v>0</v>
      </c>
      <c r="E59" s="17">
        <f t="shared" ref="E59:F59" si="29">SUM(E60:E61)</f>
        <v>0</v>
      </c>
      <c r="F59" s="17">
        <f t="shared" si="29"/>
        <v>0</v>
      </c>
      <c r="G59" s="27">
        <f>D59+E59+F59</f>
        <v>0</v>
      </c>
      <c r="H59" s="24" t="e">
        <f>G59/$G$83</f>
        <v>#DIV/0!</v>
      </c>
      <c r="J59" s="17">
        <f>SUM(J60:J61)</f>
        <v>0</v>
      </c>
      <c r="K59" s="17">
        <f t="shared" ref="K59" si="30">SUM(K60:K61)</f>
        <v>0</v>
      </c>
      <c r="L59" s="27">
        <f t="shared" si="25"/>
        <v>0</v>
      </c>
      <c r="M59" s="24" t="e">
        <f>L59/$G$83</f>
        <v>#DIV/0!</v>
      </c>
    </row>
    <row r="60" spans="2:13" ht="15.75" x14ac:dyDescent="0.25">
      <c r="B60" s="1"/>
      <c r="C60" s="3" t="s">
        <v>31</v>
      </c>
      <c r="D60" s="89"/>
      <c r="E60" s="90"/>
      <c r="F60" s="91"/>
      <c r="G60" s="239">
        <f t="shared" si="26"/>
        <v>0</v>
      </c>
      <c r="H60" s="25"/>
      <c r="J60" s="89"/>
      <c r="K60" s="90"/>
      <c r="L60" s="28">
        <f t="shared" si="25"/>
        <v>0</v>
      </c>
      <c r="M60" s="25"/>
    </row>
    <row r="61" spans="2:13" ht="16.5" thickBot="1" x14ac:dyDescent="0.3">
      <c r="B61" s="1"/>
      <c r="C61" s="3" t="s">
        <v>32</v>
      </c>
      <c r="D61" s="95"/>
      <c r="E61" s="96"/>
      <c r="F61" s="97"/>
      <c r="G61" s="241">
        <f t="shared" si="26"/>
        <v>0</v>
      </c>
      <c r="H61" s="25"/>
      <c r="J61" s="95"/>
      <c r="K61" s="96"/>
      <c r="L61" s="30">
        <f t="shared" si="25"/>
        <v>0</v>
      </c>
      <c r="M61" s="25"/>
    </row>
    <row r="62" spans="2:13" ht="16.5" thickBot="1" x14ac:dyDescent="0.3">
      <c r="B62" s="271" t="s">
        <v>33</v>
      </c>
      <c r="C62" s="295"/>
      <c r="D62" s="17">
        <f>SUM(D63:D64)</f>
        <v>0</v>
      </c>
      <c r="E62" s="17">
        <f t="shared" ref="E62:F62" si="31">SUM(E63:E64)</f>
        <v>0</v>
      </c>
      <c r="F62" s="17">
        <f t="shared" si="31"/>
        <v>0</v>
      </c>
      <c r="G62" s="27">
        <f>D62+E62+F62</f>
        <v>0</v>
      </c>
      <c r="H62" s="24" t="e">
        <f>G62/$G$83</f>
        <v>#DIV/0!</v>
      </c>
      <c r="J62" s="17">
        <f>SUM(J63:J64)</f>
        <v>0</v>
      </c>
      <c r="K62" s="17">
        <f t="shared" ref="K62" si="32">SUM(K63:K64)</f>
        <v>0</v>
      </c>
      <c r="L62" s="27">
        <f t="shared" si="25"/>
        <v>0</v>
      </c>
      <c r="M62" s="24" t="e">
        <f>L62/$G$83</f>
        <v>#DIV/0!</v>
      </c>
    </row>
    <row r="63" spans="2:13" ht="15.75" x14ac:dyDescent="0.25">
      <c r="B63" s="1"/>
      <c r="C63" s="3" t="s">
        <v>34</v>
      </c>
      <c r="D63" s="89"/>
      <c r="E63" s="90"/>
      <c r="F63" s="91"/>
      <c r="G63" s="239">
        <f t="shared" si="26"/>
        <v>0</v>
      </c>
      <c r="H63" s="25"/>
      <c r="J63" s="89"/>
      <c r="K63" s="90"/>
      <c r="L63" s="28">
        <f t="shared" si="25"/>
        <v>0</v>
      </c>
      <c r="M63" s="25"/>
    </row>
    <row r="64" spans="2:13" ht="16.5" thickBot="1" x14ac:dyDescent="0.3">
      <c r="B64" s="1"/>
      <c r="C64" s="5" t="s">
        <v>35</v>
      </c>
      <c r="D64" s="95"/>
      <c r="E64" s="96"/>
      <c r="F64" s="97"/>
      <c r="G64" s="241">
        <f t="shared" si="26"/>
        <v>0</v>
      </c>
      <c r="H64" s="25"/>
      <c r="J64" s="95"/>
      <c r="K64" s="96"/>
      <c r="L64" s="30">
        <f t="shared" si="25"/>
        <v>0</v>
      </c>
      <c r="M64" s="25"/>
    </row>
    <row r="65" spans="2:13" ht="16.5" thickBot="1" x14ac:dyDescent="0.3">
      <c r="B65" s="329" t="s">
        <v>36</v>
      </c>
      <c r="C65" s="330"/>
      <c r="D65" s="16">
        <f>SUM(D66:D68)</f>
        <v>0</v>
      </c>
      <c r="E65" s="16">
        <f t="shared" ref="E65:F65" si="33">SUM(E66:E68)</f>
        <v>0</v>
      </c>
      <c r="F65" s="16">
        <f t="shared" si="33"/>
        <v>0</v>
      </c>
      <c r="G65" s="27">
        <f>D65+E65+F65</f>
        <v>0</v>
      </c>
      <c r="H65" s="24" t="e">
        <f>G65/$G$83</f>
        <v>#DIV/0!</v>
      </c>
      <c r="J65" s="16">
        <f>SUM(J66:J68)</f>
        <v>0</v>
      </c>
      <c r="K65" s="16">
        <f t="shared" ref="K65" si="34">SUM(K66:K68)</f>
        <v>0</v>
      </c>
      <c r="L65" s="27">
        <f t="shared" si="25"/>
        <v>0</v>
      </c>
      <c r="M65" s="24" t="e">
        <f>L65/$G$83</f>
        <v>#DIV/0!</v>
      </c>
    </row>
    <row r="66" spans="2:13" ht="15.75" x14ac:dyDescent="0.25">
      <c r="B66" s="1"/>
      <c r="C66" s="3" t="s">
        <v>37</v>
      </c>
      <c r="D66" s="89"/>
      <c r="E66" s="90"/>
      <c r="F66" s="91"/>
      <c r="G66" s="239">
        <f t="shared" si="26"/>
        <v>0</v>
      </c>
      <c r="H66" s="25"/>
      <c r="J66" s="89"/>
      <c r="K66" s="90"/>
      <c r="L66" s="28">
        <f t="shared" si="25"/>
        <v>0</v>
      </c>
      <c r="M66" s="25"/>
    </row>
    <row r="67" spans="2:13" ht="15.75" x14ac:dyDescent="0.25">
      <c r="B67" s="1"/>
      <c r="C67" s="3" t="s">
        <v>38</v>
      </c>
      <c r="D67" s="92"/>
      <c r="E67" s="93"/>
      <c r="F67" s="94"/>
      <c r="G67" s="240">
        <f t="shared" si="26"/>
        <v>0</v>
      </c>
      <c r="H67" s="25"/>
      <c r="J67" s="92"/>
      <c r="K67" s="93"/>
      <c r="L67" s="29">
        <f t="shared" si="25"/>
        <v>0</v>
      </c>
      <c r="M67" s="25"/>
    </row>
    <row r="68" spans="2:13" ht="16.5" thickBot="1" x14ac:dyDescent="0.3">
      <c r="B68" s="2"/>
      <c r="C68" s="4" t="s">
        <v>39</v>
      </c>
      <c r="D68" s="95"/>
      <c r="E68" s="96"/>
      <c r="F68" s="97"/>
      <c r="G68" s="241">
        <f t="shared" si="26"/>
        <v>0</v>
      </c>
      <c r="H68" s="25"/>
      <c r="J68" s="95"/>
      <c r="K68" s="96"/>
      <c r="L68" s="30">
        <f t="shared" si="25"/>
        <v>0</v>
      </c>
      <c r="M68" s="25"/>
    </row>
    <row r="69" spans="2:13" ht="16.5" thickBot="1" x14ac:dyDescent="0.3">
      <c r="B69" s="271" t="s">
        <v>40</v>
      </c>
      <c r="C69" s="272"/>
      <c r="D69" s="17">
        <f>SUM(D70:D76)</f>
        <v>0</v>
      </c>
      <c r="E69" s="84">
        <f>E70+E71+E74+E75+E76</f>
        <v>0</v>
      </c>
      <c r="F69" s="85">
        <f>F70+F71+F74+F75+F76</f>
        <v>0</v>
      </c>
      <c r="G69" s="27">
        <f>D69+E69+F69</f>
        <v>0</v>
      </c>
      <c r="H69" s="24" t="e">
        <f>G69/$G$83</f>
        <v>#DIV/0!</v>
      </c>
      <c r="J69" s="17">
        <f>SUM(J70:J76)</f>
        <v>0</v>
      </c>
      <c r="K69" s="84">
        <f>K70+K71+K74+K75+K76</f>
        <v>0</v>
      </c>
      <c r="L69" s="27">
        <f t="shared" si="25"/>
        <v>0</v>
      </c>
      <c r="M69" s="24" t="e">
        <f>L69/$G$83</f>
        <v>#DIV/0!</v>
      </c>
    </row>
    <row r="70" spans="2:13" ht="15.75" x14ac:dyDescent="0.25">
      <c r="B70" s="1"/>
      <c r="C70" s="3" t="s">
        <v>41</v>
      </c>
      <c r="D70" s="89"/>
      <c r="E70" s="90"/>
      <c r="F70" s="91"/>
      <c r="G70" s="239">
        <f>D70+E70+F70</f>
        <v>0</v>
      </c>
      <c r="H70" s="25"/>
      <c r="J70" s="89"/>
      <c r="K70" s="90"/>
      <c r="L70" s="28">
        <f t="shared" si="25"/>
        <v>0</v>
      </c>
      <c r="M70" s="25"/>
    </row>
    <row r="71" spans="2:13" ht="15.75" x14ac:dyDescent="0.25">
      <c r="B71" s="1"/>
      <c r="C71" s="5" t="s">
        <v>42</v>
      </c>
      <c r="D71" s="92"/>
      <c r="E71" s="93"/>
      <c r="F71" s="94"/>
      <c r="G71" s="240">
        <f t="shared" ref="G71:G76" si="35">D71+E71+F71</f>
        <v>0</v>
      </c>
      <c r="H71" s="25"/>
      <c r="J71" s="92"/>
      <c r="K71" s="93"/>
      <c r="L71" s="29">
        <f t="shared" si="25"/>
        <v>0</v>
      </c>
      <c r="M71" s="25"/>
    </row>
    <row r="72" spans="2:13" ht="15.75" x14ac:dyDescent="0.25">
      <c r="B72" s="1"/>
      <c r="C72" s="5" t="s">
        <v>43</v>
      </c>
      <c r="D72" s="92"/>
      <c r="E72" s="93"/>
      <c r="F72" s="94"/>
      <c r="G72" s="240">
        <f t="shared" si="35"/>
        <v>0</v>
      </c>
      <c r="H72" s="25"/>
      <c r="J72" s="92"/>
      <c r="K72" s="93"/>
      <c r="L72" s="29">
        <f t="shared" si="25"/>
        <v>0</v>
      </c>
      <c r="M72" s="25"/>
    </row>
    <row r="73" spans="2:13" ht="15.75" x14ac:dyDescent="0.25">
      <c r="B73" s="1"/>
      <c r="C73" s="3" t="s">
        <v>44</v>
      </c>
      <c r="D73" s="92"/>
      <c r="E73" s="93"/>
      <c r="F73" s="94"/>
      <c r="G73" s="240">
        <f t="shared" si="35"/>
        <v>0</v>
      </c>
      <c r="H73" s="25"/>
      <c r="J73" s="92"/>
      <c r="K73" s="93"/>
      <c r="L73" s="29">
        <f t="shared" si="25"/>
        <v>0</v>
      </c>
      <c r="M73" s="25"/>
    </row>
    <row r="74" spans="2:13" ht="15.75" x14ac:dyDescent="0.25">
      <c r="B74" s="1"/>
      <c r="C74" s="5" t="s">
        <v>45</v>
      </c>
      <c r="D74" s="92"/>
      <c r="E74" s="93"/>
      <c r="F74" s="94"/>
      <c r="G74" s="240">
        <f t="shared" si="35"/>
        <v>0</v>
      </c>
      <c r="H74" s="25"/>
      <c r="J74" s="92"/>
      <c r="K74" s="93"/>
      <c r="L74" s="29">
        <f t="shared" si="25"/>
        <v>0</v>
      </c>
      <c r="M74" s="25"/>
    </row>
    <row r="75" spans="2:13" ht="15.75" x14ac:dyDescent="0.25">
      <c r="B75" s="1"/>
      <c r="C75" s="3" t="s">
        <v>46</v>
      </c>
      <c r="D75" s="92"/>
      <c r="E75" s="93"/>
      <c r="F75" s="94"/>
      <c r="G75" s="240">
        <f t="shared" si="35"/>
        <v>0</v>
      </c>
      <c r="H75" s="25"/>
      <c r="J75" s="92"/>
      <c r="K75" s="93"/>
      <c r="L75" s="29">
        <f t="shared" si="25"/>
        <v>0</v>
      </c>
      <c r="M75" s="25"/>
    </row>
    <row r="76" spans="2:13" ht="16.5" thickBot="1" x14ac:dyDescent="0.3">
      <c r="B76" s="2"/>
      <c r="C76" s="4" t="s">
        <v>47</v>
      </c>
      <c r="D76" s="95"/>
      <c r="E76" s="96"/>
      <c r="F76" s="97"/>
      <c r="G76" s="241">
        <f t="shared" si="35"/>
        <v>0</v>
      </c>
      <c r="H76" s="25"/>
      <c r="J76" s="95"/>
      <c r="K76" s="96"/>
      <c r="L76" s="30">
        <f t="shared" si="25"/>
        <v>0</v>
      </c>
      <c r="M76" s="25"/>
    </row>
    <row r="77" spans="2:13" ht="16.5" thickBot="1" x14ac:dyDescent="0.3">
      <c r="B77" s="271" t="s">
        <v>93</v>
      </c>
      <c r="C77" s="272"/>
      <c r="D77" s="17">
        <f>SUM(D78:D82)</f>
        <v>0</v>
      </c>
      <c r="E77" s="17">
        <f t="shared" ref="E77:F77" si="36">SUM(E78:E82)</f>
        <v>0</v>
      </c>
      <c r="F77" s="17">
        <f t="shared" si="36"/>
        <v>0</v>
      </c>
      <c r="G77" s="27">
        <f>D77+E77+F77</f>
        <v>0</v>
      </c>
      <c r="H77" s="24" t="e">
        <f>G77/$G$83</f>
        <v>#DIV/0!</v>
      </c>
      <c r="J77" s="17">
        <f>SUM(J78:J82)</f>
        <v>0</v>
      </c>
      <c r="K77" s="17">
        <f t="shared" ref="K77" si="37">SUM(K78:K82)</f>
        <v>0</v>
      </c>
      <c r="L77" s="27">
        <f t="shared" si="25"/>
        <v>0</v>
      </c>
      <c r="M77" s="24" t="e">
        <f>L77/$G$83</f>
        <v>#DIV/0!</v>
      </c>
    </row>
    <row r="78" spans="2:13" ht="15.75" x14ac:dyDescent="0.25">
      <c r="B78" s="1"/>
      <c r="C78" s="3" t="s">
        <v>94</v>
      </c>
      <c r="D78" s="89"/>
      <c r="E78" s="90"/>
      <c r="F78" s="91"/>
      <c r="G78" s="239">
        <f>D78+E78+F78</f>
        <v>0</v>
      </c>
      <c r="H78" s="25"/>
      <c r="J78" s="89"/>
      <c r="K78" s="90"/>
      <c r="L78" s="28">
        <f t="shared" si="25"/>
        <v>0</v>
      </c>
      <c r="M78" s="25"/>
    </row>
    <row r="79" spans="2:13" ht="15.75" x14ac:dyDescent="0.25">
      <c r="B79" s="1"/>
      <c r="C79" s="5" t="s">
        <v>95</v>
      </c>
      <c r="D79" s="92"/>
      <c r="E79" s="93"/>
      <c r="F79" s="94"/>
      <c r="G79" s="240">
        <f t="shared" si="26"/>
        <v>0</v>
      </c>
      <c r="H79" s="25"/>
      <c r="J79" s="92"/>
      <c r="K79" s="93"/>
      <c r="L79" s="29">
        <f t="shared" si="25"/>
        <v>0</v>
      </c>
      <c r="M79" s="25"/>
    </row>
    <row r="80" spans="2:13" ht="15.75" x14ac:dyDescent="0.25">
      <c r="B80" s="1"/>
      <c r="C80" s="3" t="s">
        <v>96</v>
      </c>
      <c r="D80" s="92"/>
      <c r="E80" s="93"/>
      <c r="F80" s="94"/>
      <c r="G80" s="240">
        <f t="shared" si="26"/>
        <v>0</v>
      </c>
      <c r="H80" s="25"/>
      <c r="J80" s="92"/>
      <c r="K80" s="93"/>
      <c r="L80" s="29">
        <f t="shared" si="25"/>
        <v>0</v>
      </c>
      <c r="M80" s="25"/>
    </row>
    <row r="81" spans="2:13" ht="15.75" x14ac:dyDescent="0.25">
      <c r="B81" s="1"/>
      <c r="C81" s="3" t="s">
        <v>97</v>
      </c>
      <c r="D81" s="92"/>
      <c r="E81" s="93"/>
      <c r="F81" s="94"/>
      <c r="G81" s="240">
        <f t="shared" si="26"/>
        <v>0</v>
      </c>
      <c r="H81" s="25"/>
      <c r="J81" s="92"/>
      <c r="K81" s="93"/>
      <c r="L81" s="29">
        <f t="shared" si="25"/>
        <v>0</v>
      </c>
      <c r="M81" s="25"/>
    </row>
    <row r="82" spans="2:13" ht="16.5" thickBot="1" x14ac:dyDescent="0.3">
      <c r="B82" s="2"/>
      <c r="C82" s="4" t="s">
        <v>26</v>
      </c>
      <c r="D82" s="95"/>
      <c r="E82" s="96"/>
      <c r="F82" s="97"/>
      <c r="G82" s="241">
        <f t="shared" si="26"/>
        <v>0</v>
      </c>
      <c r="H82" s="25"/>
      <c r="J82" s="95"/>
      <c r="K82" s="96"/>
      <c r="L82" s="30">
        <f t="shared" si="25"/>
        <v>0</v>
      </c>
      <c r="M82" s="25"/>
    </row>
    <row r="83" spans="2:13" ht="24.75" customHeight="1" thickBot="1" x14ac:dyDescent="0.3">
      <c r="B83" s="350" t="s">
        <v>48</v>
      </c>
      <c r="C83" s="351"/>
      <c r="D83" s="170">
        <f>D52+D56+D59+D62+D65+D69+D77</f>
        <v>0</v>
      </c>
      <c r="E83" s="170">
        <f>E52+E56+E59+E62+E65+E69+E77</f>
        <v>0</v>
      </c>
      <c r="F83" s="170">
        <f>F52+F56+F59+F62+F65+F69+F77</f>
        <v>0</v>
      </c>
      <c r="G83" s="171">
        <f>D83+E83+F83</f>
        <v>0</v>
      </c>
      <c r="H83" s="172" t="e">
        <f>G83/$G$83</f>
        <v>#DIV/0!</v>
      </c>
      <c r="J83" s="170">
        <f>J52+J56+J59+J62+J65+J69+J77</f>
        <v>0</v>
      </c>
      <c r="K83" s="170">
        <f>K52+K56+K59+K62+K65+K69+K77</f>
        <v>0</v>
      </c>
      <c r="L83" s="171">
        <f>J83+K83</f>
        <v>0</v>
      </c>
      <c r="M83" s="172" t="e">
        <f>L83/$G$83</f>
        <v>#DIV/0!</v>
      </c>
    </row>
    <row r="84" spans="2:13" ht="19.5" thickBot="1" x14ac:dyDescent="0.3">
      <c r="B84" s="331" t="s">
        <v>119</v>
      </c>
      <c r="C84" s="332"/>
      <c r="D84" s="332"/>
      <c r="E84" s="332"/>
      <c r="F84" s="333"/>
      <c r="G84" s="173">
        <f>ROUND(IF(G83*2%&gt;50000,50000,G83*2%),0)</f>
        <v>0</v>
      </c>
      <c r="H84" s="80"/>
      <c r="J84" s="331"/>
      <c r="K84" s="332"/>
      <c r="L84" s="173">
        <f>ROUND(IF(L83*2%&gt;50000,50000,L83*2%),0)</f>
        <v>0</v>
      </c>
      <c r="M84" s="80"/>
    </row>
    <row r="85" spans="2:13" ht="19.5" thickBot="1" x14ac:dyDescent="0.3">
      <c r="B85" s="334" t="s">
        <v>49</v>
      </c>
      <c r="C85" s="335"/>
      <c r="D85" s="335"/>
      <c r="E85" s="335"/>
      <c r="F85" s="336"/>
      <c r="G85" s="174">
        <f>G83+G84</f>
        <v>0</v>
      </c>
      <c r="H85" s="26"/>
      <c r="J85" s="334" t="s">
        <v>49</v>
      </c>
      <c r="K85" s="335"/>
      <c r="L85" s="174">
        <f>L83+L84</f>
        <v>0</v>
      </c>
      <c r="M85" s="26"/>
    </row>
    <row r="87" spans="2:13" ht="16.5" customHeight="1" x14ac:dyDescent="0.25">
      <c r="B87" s="338" t="s">
        <v>50</v>
      </c>
      <c r="C87" s="338"/>
      <c r="D87" s="338"/>
      <c r="E87" s="338"/>
      <c r="F87" s="338"/>
      <c r="G87" s="338"/>
      <c r="H87" s="338"/>
      <c r="J87" s="359"/>
      <c r="K87" s="359"/>
      <c r="L87" s="359"/>
      <c r="M87" s="359"/>
    </row>
    <row r="88" spans="2:13" ht="69" customHeight="1" x14ac:dyDescent="0.25">
      <c r="B88" s="298" t="s">
        <v>51</v>
      </c>
      <c r="C88" s="298"/>
      <c r="D88" s="298"/>
      <c r="E88" s="298"/>
      <c r="F88" s="298"/>
      <c r="G88" s="298"/>
      <c r="H88" s="298"/>
      <c r="J88" s="298"/>
      <c r="K88" s="298"/>
      <c r="L88" s="298"/>
      <c r="M88" s="298"/>
    </row>
    <row r="89" spans="2:13" ht="54.75" customHeight="1" x14ac:dyDescent="0.25">
      <c r="B89" s="298" t="s">
        <v>52</v>
      </c>
      <c r="C89" s="338"/>
      <c r="D89" s="338"/>
      <c r="E89" s="338"/>
      <c r="F89" s="338"/>
      <c r="G89" s="338"/>
      <c r="H89" s="338"/>
      <c r="J89" s="359"/>
      <c r="K89" s="359"/>
      <c r="L89" s="359"/>
      <c r="M89" s="359"/>
    </row>
    <row r="90" spans="2:13" ht="18" customHeight="1" x14ac:dyDescent="0.25">
      <c r="B90" s="338" t="s">
        <v>53</v>
      </c>
      <c r="C90" s="338"/>
      <c r="D90" s="338"/>
      <c r="E90" s="338"/>
      <c r="F90" s="338"/>
      <c r="G90" s="338"/>
      <c r="H90" s="338"/>
      <c r="J90" s="359"/>
      <c r="K90" s="359"/>
      <c r="L90" s="359"/>
      <c r="M90" s="359"/>
    </row>
    <row r="91" spans="2:13" ht="32.25" customHeight="1" x14ac:dyDescent="0.25">
      <c r="B91" s="298" t="s">
        <v>98</v>
      </c>
      <c r="C91" s="298"/>
      <c r="D91" s="298"/>
      <c r="E91" s="298"/>
      <c r="F91" s="298"/>
      <c r="G91" s="298"/>
      <c r="H91" s="298"/>
      <c r="J91" s="355"/>
      <c r="K91" s="355"/>
      <c r="L91" s="355"/>
      <c r="M91" s="355"/>
    </row>
    <row r="92" spans="2:13" ht="15.75" thickBot="1" x14ac:dyDescent="0.3"/>
    <row r="93" spans="2:13" ht="27" customHeight="1" x14ac:dyDescent="0.25">
      <c r="B93" s="257" t="s">
        <v>99</v>
      </c>
      <c r="C93" s="258"/>
      <c r="D93" s="258"/>
      <c r="E93" s="258"/>
      <c r="F93" s="258"/>
      <c r="G93" s="258"/>
      <c r="H93" s="259"/>
      <c r="J93" s="280" t="s">
        <v>116</v>
      </c>
      <c r="K93" s="281"/>
      <c r="L93" s="281"/>
      <c r="M93" s="282"/>
    </row>
    <row r="94" spans="2:13" s="8" customFormat="1" ht="16.5" customHeight="1" thickBot="1" x14ac:dyDescent="0.3">
      <c r="B94" s="361"/>
      <c r="C94" s="362"/>
      <c r="D94" s="362"/>
      <c r="E94" s="362"/>
      <c r="F94" s="362"/>
      <c r="G94" s="362"/>
      <c r="H94" s="363"/>
      <c r="J94" s="283"/>
      <c r="K94" s="284"/>
      <c r="L94" s="284"/>
      <c r="M94" s="285"/>
    </row>
    <row r="95" spans="2:13" s="8" customFormat="1" ht="21.75" customHeight="1" x14ac:dyDescent="0.25">
      <c r="B95" s="306" t="s">
        <v>100</v>
      </c>
      <c r="C95" s="307"/>
      <c r="D95" s="307"/>
      <c r="E95" s="307"/>
      <c r="F95" s="307"/>
      <c r="G95" s="307"/>
      <c r="H95" s="308"/>
      <c r="J95" s="306"/>
      <c r="K95" s="307"/>
      <c r="L95" s="307"/>
      <c r="M95" s="308"/>
    </row>
    <row r="96" spans="2:13" ht="15.75" x14ac:dyDescent="0.25">
      <c r="B96" s="324"/>
      <c r="C96" s="325"/>
      <c r="D96" s="10" t="s">
        <v>5</v>
      </c>
      <c r="E96" s="10" t="s">
        <v>6</v>
      </c>
      <c r="F96" s="10" t="s">
        <v>7</v>
      </c>
      <c r="G96" s="12" t="s">
        <v>8</v>
      </c>
      <c r="H96" s="152" t="s">
        <v>21</v>
      </c>
      <c r="I96" s="46"/>
      <c r="J96" s="162" t="s">
        <v>114</v>
      </c>
      <c r="K96" s="10" t="s">
        <v>115</v>
      </c>
      <c r="L96" s="12" t="s">
        <v>8</v>
      </c>
      <c r="M96" s="152" t="s">
        <v>21</v>
      </c>
    </row>
    <row r="97" spans="2:13" ht="15.75" x14ac:dyDescent="0.25">
      <c r="B97" s="323" t="s">
        <v>101</v>
      </c>
      <c r="C97" s="305"/>
      <c r="D97" s="18"/>
      <c r="E97" s="18"/>
      <c r="F97" s="18"/>
      <c r="G97" s="19">
        <f>SUM(G99:G102)</f>
        <v>0</v>
      </c>
      <c r="H97" s="153"/>
      <c r="J97" s="163"/>
      <c r="K97" s="18"/>
      <c r="L97" s="19">
        <f>SUM(L99:L102)</f>
        <v>0</v>
      </c>
      <c r="M97" s="153"/>
    </row>
    <row r="98" spans="2:13" ht="20.25" customHeight="1" x14ac:dyDescent="0.25">
      <c r="B98" s="154"/>
      <c r="C98" s="39" t="s">
        <v>57</v>
      </c>
      <c r="D98" s="87"/>
      <c r="E98" s="87"/>
      <c r="F98" s="88"/>
      <c r="G98" s="40"/>
      <c r="H98" s="155"/>
      <c r="J98" s="164"/>
      <c r="K98" s="87"/>
      <c r="L98" s="40"/>
      <c r="M98" s="155"/>
    </row>
    <row r="99" spans="2:13" ht="15.75" x14ac:dyDescent="0.25">
      <c r="B99" s="296" t="s">
        <v>102</v>
      </c>
      <c r="C99" s="32" t="s">
        <v>103</v>
      </c>
      <c r="D99" s="33">
        <f>D21</f>
        <v>0</v>
      </c>
      <c r="E99" s="33">
        <f>E21</f>
        <v>0</v>
      </c>
      <c r="F99" s="33">
        <f>F21</f>
        <v>0</v>
      </c>
      <c r="G99" s="36">
        <f t="shared" ref="G99:G105" si="38">D99+E99+F99</f>
        <v>0</v>
      </c>
      <c r="H99" s="342" t="e">
        <f>(G99+G100+G101+G102)/G109</f>
        <v>#DIV/0!</v>
      </c>
      <c r="J99" s="165">
        <f>J21</f>
        <v>0</v>
      </c>
      <c r="K99" s="33">
        <f>K21</f>
        <v>0</v>
      </c>
      <c r="L99" s="36">
        <f>J99+K99</f>
        <v>0</v>
      </c>
      <c r="M99" s="342" t="e">
        <f>(L99+L100+L101+L102)/L109</f>
        <v>#DIV/0!</v>
      </c>
    </row>
    <row r="100" spans="2:13" ht="34.5" customHeight="1" x14ac:dyDescent="0.25">
      <c r="B100" s="346"/>
      <c r="C100" s="52" t="s">
        <v>104</v>
      </c>
      <c r="D100" s="50">
        <f>D35</f>
        <v>0</v>
      </c>
      <c r="E100" s="50">
        <f>E35</f>
        <v>0</v>
      </c>
      <c r="F100" s="50">
        <f>F35</f>
        <v>0</v>
      </c>
      <c r="G100" s="72">
        <f>D100+E100+F100</f>
        <v>0</v>
      </c>
      <c r="H100" s="343"/>
      <c r="J100" s="166">
        <f>J35</f>
        <v>0</v>
      </c>
      <c r="K100" s="50">
        <f>K35</f>
        <v>0</v>
      </c>
      <c r="L100" s="72">
        <f>J100+K100</f>
        <v>0</v>
      </c>
      <c r="M100" s="343"/>
    </row>
    <row r="101" spans="2:13" ht="49.5" customHeight="1" x14ac:dyDescent="0.25">
      <c r="B101" s="346"/>
      <c r="C101" s="52" t="s">
        <v>105</v>
      </c>
      <c r="D101" s="50">
        <f>D49</f>
        <v>0</v>
      </c>
      <c r="E101" s="50">
        <f>E49</f>
        <v>0</v>
      </c>
      <c r="F101" s="50">
        <f>F49</f>
        <v>0</v>
      </c>
      <c r="G101" s="72">
        <f>IF((D101+E101+F101)&gt;(G99+G100),(G99+G100),(D101+E101+F101))</f>
        <v>0</v>
      </c>
      <c r="H101" s="343"/>
      <c r="I101" s="73"/>
      <c r="J101" s="166">
        <f>J49</f>
        <v>0</v>
      </c>
      <c r="K101" s="50">
        <f>K49</f>
        <v>0</v>
      </c>
      <c r="L101" s="72">
        <f>IF((J101+K101)&gt;(L99+L100),(L99+L100),(J101+K101))</f>
        <v>0</v>
      </c>
      <c r="M101" s="343"/>
    </row>
    <row r="102" spans="2:13" ht="15.75" x14ac:dyDescent="0.25">
      <c r="B102" s="297"/>
      <c r="C102" s="34" t="s">
        <v>60</v>
      </c>
      <c r="D102" s="352"/>
      <c r="E102" s="353"/>
      <c r="F102" s="354"/>
      <c r="G102" s="37">
        <f>D114</f>
        <v>0</v>
      </c>
      <c r="H102" s="344"/>
      <c r="I102" s="45"/>
      <c r="J102" s="360"/>
      <c r="K102" s="353"/>
      <c r="L102" s="37">
        <f>J114</f>
        <v>0</v>
      </c>
      <c r="M102" s="344"/>
    </row>
    <row r="103" spans="2:13" ht="15.75" x14ac:dyDescent="0.25">
      <c r="B103" s="323" t="s">
        <v>106</v>
      </c>
      <c r="C103" s="305"/>
      <c r="D103" s="18"/>
      <c r="E103" s="18"/>
      <c r="F103" s="18"/>
      <c r="G103" s="19">
        <f>SUM(G104:G108)</f>
        <v>0</v>
      </c>
      <c r="H103" s="156" t="e">
        <f>G103/G109</f>
        <v>#DIV/0!</v>
      </c>
      <c r="J103" s="163"/>
      <c r="K103" s="18"/>
      <c r="L103" s="19">
        <f>SUM(L104:L108)</f>
        <v>0</v>
      </c>
      <c r="M103" s="156" t="e">
        <f>L103/L109</f>
        <v>#DIV/0!</v>
      </c>
    </row>
    <row r="104" spans="2:13" ht="30" customHeight="1" x14ac:dyDescent="0.25">
      <c r="B104" s="296" t="s">
        <v>107</v>
      </c>
      <c r="C104" s="32" t="s">
        <v>108</v>
      </c>
      <c r="D104" s="108"/>
      <c r="E104" s="108"/>
      <c r="F104" s="108"/>
      <c r="G104" s="36">
        <f t="shared" si="38"/>
        <v>0</v>
      </c>
      <c r="H104" s="342" t="e">
        <f>(G104+G105+G106)/G109</f>
        <v>#DIV/0!</v>
      </c>
      <c r="J104" s="167"/>
      <c r="K104" s="108"/>
      <c r="L104" s="36">
        <f>J104+K104</f>
        <v>0</v>
      </c>
      <c r="M104" s="342" t="e">
        <f>(L104+L105+L106)/L109</f>
        <v>#DIV/0!</v>
      </c>
    </row>
    <row r="105" spans="2:13" ht="30" customHeight="1" x14ac:dyDescent="0.25">
      <c r="B105" s="346"/>
      <c r="C105" s="52" t="s">
        <v>64</v>
      </c>
      <c r="D105" s="50">
        <f>D98*4000</f>
        <v>0</v>
      </c>
      <c r="E105" s="50">
        <f t="shared" ref="E105:F105" si="39">E98*4000</f>
        <v>0</v>
      </c>
      <c r="F105" s="50">
        <f t="shared" si="39"/>
        <v>0</v>
      </c>
      <c r="G105" s="72">
        <f t="shared" si="38"/>
        <v>0</v>
      </c>
      <c r="H105" s="343"/>
      <c r="J105" s="166">
        <f>J98*4000</f>
        <v>0</v>
      </c>
      <c r="K105" s="50">
        <f t="shared" ref="K105" si="40">K98*4000</f>
        <v>0</v>
      </c>
      <c r="L105" s="72">
        <f>J105+K105</f>
        <v>0</v>
      </c>
      <c r="M105" s="343"/>
    </row>
    <row r="106" spans="2:13" ht="15.75" x14ac:dyDescent="0.25">
      <c r="B106" s="297"/>
      <c r="C106" s="34" t="s">
        <v>109</v>
      </c>
      <c r="D106" s="352"/>
      <c r="E106" s="353"/>
      <c r="F106" s="354"/>
      <c r="G106" s="37">
        <f>D115</f>
        <v>0</v>
      </c>
      <c r="H106" s="344"/>
      <c r="J106" s="360"/>
      <c r="K106" s="353"/>
      <c r="L106" s="37">
        <f>J115</f>
        <v>0</v>
      </c>
      <c r="M106" s="344"/>
    </row>
    <row r="107" spans="2:13" ht="15.75" x14ac:dyDescent="0.25">
      <c r="B107" s="157"/>
      <c r="C107" s="11" t="s">
        <v>110</v>
      </c>
      <c r="D107" s="22"/>
      <c r="E107" s="22"/>
      <c r="F107" s="22"/>
      <c r="G107" s="23">
        <f>D107+E107+F107</f>
        <v>0</v>
      </c>
      <c r="H107" s="158" t="e">
        <f>G107/G109</f>
        <v>#DIV/0!</v>
      </c>
      <c r="J107" s="168"/>
      <c r="K107" s="22"/>
      <c r="L107" s="23">
        <f>J107+K107</f>
        <v>0</v>
      </c>
      <c r="M107" s="158" t="e">
        <f>L107/L109</f>
        <v>#DIV/0!</v>
      </c>
    </row>
    <row r="108" spans="2:13" ht="30.6" customHeight="1" x14ac:dyDescent="0.25">
      <c r="B108" s="146"/>
      <c r="C108" s="11" t="s">
        <v>111</v>
      </c>
      <c r="D108" s="20">
        <f>D98*3500</f>
        <v>0</v>
      </c>
      <c r="E108" s="20">
        <f t="shared" ref="E108:F108" si="41">E98*3500</f>
        <v>0</v>
      </c>
      <c r="F108" s="20">
        <f t="shared" si="41"/>
        <v>0</v>
      </c>
      <c r="G108" s="21">
        <f>D108+E108+F108</f>
        <v>0</v>
      </c>
      <c r="H108" s="159" t="e">
        <f>G108/G109</f>
        <v>#DIV/0!</v>
      </c>
      <c r="J108" s="169">
        <f>J98*3500</f>
        <v>0</v>
      </c>
      <c r="K108" s="20">
        <f t="shared" ref="K108" si="42">K98*3500</f>
        <v>0</v>
      </c>
      <c r="L108" s="21">
        <f>J108+K108</f>
        <v>0</v>
      </c>
      <c r="M108" s="159" t="e">
        <f>L108/L109</f>
        <v>#DIV/0!</v>
      </c>
    </row>
    <row r="109" spans="2:13" ht="19.5" customHeight="1" thickBot="1" x14ac:dyDescent="0.35">
      <c r="B109" s="292" t="s">
        <v>67</v>
      </c>
      <c r="C109" s="293"/>
      <c r="D109" s="293"/>
      <c r="E109" s="293"/>
      <c r="F109" s="294"/>
      <c r="G109" s="160">
        <f>G97+G103</f>
        <v>0</v>
      </c>
      <c r="H109" s="161" t="e">
        <f>H99+H103</f>
        <v>#DIV/0!</v>
      </c>
      <c r="J109" s="292" t="s">
        <v>67</v>
      </c>
      <c r="K109" s="293"/>
      <c r="L109" s="160">
        <f>L97+L103</f>
        <v>0</v>
      </c>
      <c r="M109" s="161" t="e">
        <f>M99+M103</f>
        <v>#DIV/0!</v>
      </c>
    </row>
    <row r="110" spans="2:13" ht="15.75" customHeight="1" x14ac:dyDescent="0.25">
      <c r="B110" s="355"/>
      <c r="C110" s="355"/>
      <c r="D110" s="355"/>
      <c r="E110" s="355"/>
      <c r="F110" s="355"/>
      <c r="G110" s="355"/>
      <c r="H110" s="355"/>
      <c r="J110" s="355"/>
      <c r="K110" s="355"/>
      <c r="L110" s="355"/>
      <c r="M110" s="355"/>
    </row>
    <row r="111" spans="2:13" s="8" customFormat="1" ht="21.75" customHeight="1" thickBot="1" x14ac:dyDescent="0.3">
      <c r="B111"/>
      <c r="C111"/>
      <c r="D111"/>
      <c r="E111"/>
      <c r="F111"/>
      <c r="G111"/>
      <c r="H111"/>
      <c r="J111"/>
      <c r="K111"/>
      <c r="L111"/>
      <c r="M111"/>
    </row>
    <row r="112" spans="2:13" ht="14.65" customHeight="1" x14ac:dyDescent="0.25">
      <c r="B112" s="311" t="s">
        <v>68</v>
      </c>
      <c r="C112" s="312"/>
      <c r="D112" s="313"/>
      <c r="E112" s="8"/>
      <c r="F112" s="8"/>
      <c r="G112" s="8"/>
      <c r="H112" s="8"/>
      <c r="J112" s="138"/>
      <c r="K112" s="8"/>
      <c r="L112" s="8"/>
      <c r="M112" s="8"/>
    </row>
    <row r="113" spans="2:13" ht="19.5" customHeight="1" x14ac:dyDescent="0.25">
      <c r="B113" s="314" t="s">
        <v>120</v>
      </c>
      <c r="C113" s="315"/>
      <c r="D113" s="145">
        <f>D114+D115</f>
        <v>0</v>
      </c>
      <c r="E113" t="s">
        <v>69</v>
      </c>
      <c r="J113" s="139">
        <f>J114+J115</f>
        <v>0</v>
      </c>
      <c r="K113" t="s">
        <v>69</v>
      </c>
    </row>
    <row r="114" spans="2:13" ht="31.5" customHeight="1" x14ac:dyDescent="0.25">
      <c r="B114" s="146"/>
      <c r="C114" s="11" t="s">
        <v>128</v>
      </c>
      <c r="D114" s="147">
        <f>ROUND(IF(G83*1.6%&gt;40000,40000,G83*1.6%),0)</f>
        <v>0</v>
      </c>
      <c r="E114" s="255" t="s">
        <v>126</v>
      </c>
      <c r="F114" s="256"/>
      <c r="G114" s="256"/>
      <c r="J114" s="140">
        <f>ROUND(IF(L83*1.6%&gt;40000,40000,L83*1.6%),0)</f>
        <v>0</v>
      </c>
      <c r="K114" s="45"/>
      <c r="L114" s="13"/>
    </row>
    <row r="115" spans="2:13" ht="32.25" customHeight="1" x14ac:dyDescent="0.25">
      <c r="B115" s="146"/>
      <c r="C115" s="11" t="s">
        <v>121</v>
      </c>
      <c r="D115" s="147">
        <f>ROUND(IF(G83*0.4%&gt;10000,10000,G83*0.4%),0)</f>
        <v>0</v>
      </c>
      <c r="E115" s="45"/>
      <c r="J115" s="140">
        <f>ROUND(IF(L83*0.4%&gt;10000,10000,L83*0.4%),0)</f>
        <v>0</v>
      </c>
      <c r="K115" s="45"/>
    </row>
    <row r="116" spans="2:13" x14ac:dyDescent="0.25">
      <c r="B116" s="316" t="s">
        <v>70</v>
      </c>
      <c r="C116" s="317"/>
      <c r="D116" s="318"/>
      <c r="J116" s="141"/>
    </row>
    <row r="117" spans="2:13" s="8" customFormat="1" ht="49.5" customHeight="1" thickBot="1" x14ac:dyDescent="0.3">
      <c r="B117" s="112"/>
      <c r="C117" s="148" t="s">
        <v>71</v>
      </c>
      <c r="D117" s="149" t="e">
        <f>ROUND(IF(G117="oui",(G52+G56+G59+G62+G65)*27/100*H104,0),0)</f>
        <v>#DIV/0!</v>
      </c>
      <c r="E117" s="9" t="s">
        <v>72</v>
      </c>
      <c r="F117" s="9" t="s">
        <v>73</v>
      </c>
      <c r="G117" s="107" t="s">
        <v>74</v>
      </c>
      <c r="H117"/>
      <c r="J117" s="142" t="e">
        <f>ROUND(IF(L117="oui",(L52+L56+L59+L62+L65)*27/100*M104,0),0)</f>
        <v>#DIV/0!</v>
      </c>
      <c r="K117" s="9" t="s">
        <v>72</v>
      </c>
      <c r="L117" s="107" t="s">
        <v>74</v>
      </c>
      <c r="M117"/>
    </row>
    <row r="118" spans="2:13" s="8" customFormat="1" ht="21.75" customHeight="1" thickBot="1" x14ac:dyDescent="0.3">
      <c r="B118"/>
      <c r="C118"/>
      <c r="D118"/>
      <c r="E118"/>
      <c r="F118"/>
      <c r="G118"/>
      <c r="H118"/>
      <c r="J118"/>
      <c r="K118"/>
      <c r="L118"/>
      <c r="M118"/>
    </row>
    <row r="119" spans="2:13" ht="15.75" x14ac:dyDescent="0.25">
      <c r="B119" s="311" t="s">
        <v>75</v>
      </c>
      <c r="C119" s="312"/>
      <c r="D119" s="313"/>
      <c r="E119" s="8"/>
      <c r="F119" s="8"/>
      <c r="G119" s="8"/>
      <c r="H119" s="8"/>
      <c r="J119" s="138"/>
      <c r="K119" s="8"/>
      <c r="L119" s="8"/>
      <c r="M119" s="8"/>
    </row>
    <row r="120" spans="2:13" ht="17.25" customHeight="1" x14ac:dyDescent="0.25">
      <c r="B120" s="146"/>
      <c r="C120" s="120" t="s">
        <v>76</v>
      </c>
      <c r="D120" s="150">
        <f>G104</f>
        <v>0</v>
      </c>
      <c r="J120" s="143">
        <f>L104</f>
        <v>0</v>
      </c>
    </row>
    <row r="121" spans="2:13" ht="19.5" customHeight="1" x14ac:dyDescent="0.25">
      <c r="B121" s="146"/>
      <c r="C121" s="120" t="s">
        <v>77</v>
      </c>
      <c r="D121" s="150">
        <f>D115</f>
        <v>0</v>
      </c>
      <c r="J121" s="143">
        <f>J115</f>
        <v>0</v>
      </c>
    </row>
    <row r="122" spans="2:13" ht="34.5" customHeight="1" x14ac:dyDescent="0.25">
      <c r="B122" s="146"/>
      <c r="C122" s="120" t="s">
        <v>78</v>
      </c>
      <c r="D122" s="150" t="e">
        <f>D117</f>
        <v>#DIV/0!</v>
      </c>
      <c r="J122" s="143" t="e">
        <f>J117</f>
        <v>#DIV/0!</v>
      </c>
    </row>
    <row r="123" spans="2:13" ht="30.6" customHeight="1" thickBot="1" x14ac:dyDescent="0.3">
      <c r="B123" s="347" t="s">
        <v>79</v>
      </c>
      <c r="C123" s="348"/>
      <c r="D123" s="151" t="e">
        <f>D120+D121+D122</f>
        <v>#DIV/0!</v>
      </c>
      <c r="J123" s="144" t="e">
        <f>J120+J121+J122</f>
        <v>#DIV/0!</v>
      </c>
    </row>
    <row r="125" spans="2:13" ht="41.25" customHeight="1" x14ac:dyDescent="0.25"/>
    <row r="126" spans="2:13" ht="36.6" customHeight="1" x14ac:dyDescent="0.3">
      <c r="B126" s="349" t="s">
        <v>80</v>
      </c>
      <c r="C126" s="349"/>
      <c r="D126" s="44" t="e">
        <f>(G105+G108)/G109</f>
        <v>#DIV/0!</v>
      </c>
      <c r="J126" s="44" t="e">
        <f>(L105+L108)/L109</f>
        <v>#DIV/0!</v>
      </c>
    </row>
  </sheetData>
  <mergeCells count="62">
    <mergeCell ref="J2:M3"/>
    <mergeCell ref="J93:M94"/>
    <mergeCell ref="B93:H94"/>
    <mergeCell ref="B7:M7"/>
    <mergeCell ref="J90:M90"/>
    <mergeCell ref="J91:M91"/>
    <mergeCell ref="J37:M37"/>
    <mergeCell ref="J9:M9"/>
    <mergeCell ref="J23:M23"/>
    <mergeCell ref="B87:H87"/>
    <mergeCell ref="B88:H88"/>
    <mergeCell ref="B91:H91"/>
    <mergeCell ref="B90:H90"/>
    <mergeCell ref="B89:H89"/>
    <mergeCell ref="M104:M106"/>
    <mergeCell ref="J106:K106"/>
    <mergeCell ref="J109:K109"/>
    <mergeCell ref="J110:M110"/>
    <mergeCell ref="M99:M102"/>
    <mergeCell ref="J102:K102"/>
    <mergeCell ref="J95:M95"/>
    <mergeCell ref="J84:K84"/>
    <mergeCell ref="J85:K85"/>
    <mergeCell ref="J87:M87"/>
    <mergeCell ref="J88:M88"/>
    <mergeCell ref="J89:M89"/>
    <mergeCell ref="B126:C126"/>
    <mergeCell ref="B62:C62"/>
    <mergeCell ref="B2:H2"/>
    <mergeCell ref="B52:C52"/>
    <mergeCell ref="B56:C56"/>
    <mergeCell ref="B59:C59"/>
    <mergeCell ref="B51:C51"/>
    <mergeCell ref="B65:C65"/>
    <mergeCell ref="B69:C69"/>
    <mergeCell ref="B83:C83"/>
    <mergeCell ref="B77:C77"/>
    <mergeCell ref="D102:F102"/>
    <mergeCell ref="D106:F106"/>
    <mergeCell ref="B110:H110"/>
    <mergeCell ref="B5:M5"/>
    <mergeCell ref="B3:H3"/>
    <mergeCell ref="B119:D119"/>
    <mergeCell ref="B123:C123"/>
    <mergeCell ref="B116:D116"/>
    <mergeCell ref="B113:C113"/>
    <mergeCell ref="B104:B106"/>
    <mergeCell ref="B112:D112"/>
    <mergeCell ref="B109:F109"/>
    <mergeCell ref="E114:G114"/>
    <mergeCell ref="H104:H106"/>
    <mergeCell ref="B9:H9"/>
    <mergeCell ref="B37:H37"/>
    <mergeCell ref="B23:H23"/>
    <mergeCell ref="B95:H95"/>
    <mergeCell ref="H99:H102"/>
    <mergeCell ref="B97:C97"/>
    <mergeCell ref="B103:C103"/>
    <mergeCell ref="B96:C96"/>
    <mergeCell ref="B99:B102"/>
    <mergeCell ref="B84:F84"/>
    <mergeCell ref="B85:F85"/>
  </mergeCells>
  <conditionalFormatting sqref="D123">
    <cfRule type="cellIs" dxfId="15" priority="15" operator="greaterThan">
      <formula>1500000</formula>
    </cfRule>
  </conditionalFormatting>
  <conditionalFormatting sqref="D126">
    <cfRule type="cellIs" dxfId="14" priority="12" operator="greaterThan">
      <formula>50%</formula>
    </cfRule>
  </conditionalFormatting>
  <conditionalFormatting sqref="G85">
    <cfRule type="cellIs" dxfId="13" priority="11" operator="notEqual">
      <formula>$G$109</formula>
    </cfRule>
  </conditionalFormatting>
  <conditionalFormatting sqref="G109">
    <cfRule type="cellIs" dxfId="12" priority="9" operator="notEqual">
      <formula>$G$85</formula>
    </cfRule>
  </conditionalFormatting>
  <conditionalFormatting sqref="H62">
    <cfRule type="cellIs" dxfId="11" priority="19" operator="greaterThan">
      <formula>0.25</formula>
    </cfRule>
  </conditionalFormatting>
  <conditionalFormatting sqref="H99:H102">
    <cfRule type="cellIs" dxfId="10" priority="10" operator="lessThan">
      <formula>0.4</formula>
    </cfRule>
  </conditionalFormatting>
  <conditionalFormatting sqref="H103">
    <cfRule type="cellIs" dxfId="9" priority="17" operator="greaterThan">
      <formula>0.6</formula>
    </cfRule>
  </conditionalFormatting>
  <conditionalFormatting sqref="H104">
    <cfRule type="cellIs" dxfId="8" priority="16" operator="greaterThan">
      <formula>0.2</formula>
    </cfRule>
  </conditionalFormatting>
  <conditionalFormatting sqref="J123">
    <cfRule type="cellIs" dxfId="7" priority="5" operator="greaterThan">
      <formula>1500000</formula>
    </cfRule>
  </conditionalFormatting>
  <conditionalFormatting sqref="J126">
    <cfRule type="cellIs" dxfId="6" priority="4" operator="greaterThan">
      <formula>50%</formula>
    </cfRule>
  </conditionalFormatting>
  <conditionalFormatting sqref="L85">
    <cfRule type="cellIs" dxfId="5" priority="3" operator="notEqual">
      <formula>$L$109</formula>
    </cfRule>
  </conditionalFormatting>
  <conditionalFormatting sqref="L109">
    <cfRule type="cellIs" dxfId="4" priority="1" operator="notEqual">
      <formula>$L$85</formula>
    </cfRule>
  </conditionalFormatting>
  <conditionalFormatting sqref="M62">
    <cfRule type="cellIs" dxfId="3" priority="8" operator="greaterThan">
      <formula>0.25</formula>
    </cfRule>
  </conditionalFormatting>
  <conditionalFormatting sqref="M99:M102">
    <cfRule type="cellIs" dxfId="2" priority="2" operator="lessThan">
      <formula>0.4</formula>
    </cfRule>
  </conditionalFormatting>
  <conditionalFormatting sqref="M103">
    <cfRule type="cellIs" dxfId="1" priority="7" operator="greaterThan">
      <formula>0.6</formula>
    </cfRule>
  </conditionalFormatting>
  <conditionalFormatting sqref="M104">
    <cfRule type="cellIs" dxfId="0" priority="6" operator="greaterThan">
      <formula>0.2</formula>
    </cfRule>
  </conditionalFormatting>
  <dataValidations count="1">
    <dataValidation type="list" allowBlank="1" showInputMessage="1" showErrorMessage="1" sqref="L114" xr:uid="{2F0DDCAE-9E8D-4627-B3CB-74DBA5775912}">
      <formula1>#REF!</formula1>
    </dataValidation>
  </dataValidations>
  <pageMargins left="0.23622047244094491" right="0.23622047244094491" top="0.74803149606299213" bottom="0.74803149606299213" header="0.31496062992125984" footer="0.31496062992125984"/>
  <pageSetup scale="51" fitToHeight="0" orientation="portrait" r:id="rId1"/>
  <headerFooter>
    <oddHeader>&amp;LPRIMA Québec&amp;CAppel R30 - Budget Volet GE</oddHeader>
    <oddFooter>Page &amp;P de &amp;N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Feuil1!$A$3:$A$4</xm:f>
          </x14:formula1>
          <xm:sqref>G117 L117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6EDC-D04B-4B88-9BD2-C834B54FE29D}">
  <dimension ref="A1:A4"/>
  <sheetViews>
    <sheetView workbookViewId="0">
      <selection activeCell="A3" sqref="A3:A4"/>
    </sheetView>
  </sheetViews>
  <sheetFormatPr baseColWidth="10" defaultColWidth="11.42578125" defaultRowHeight="15" x14ac:dyDescent="0.25"/>
  <sheetData>
    <row r="1" spans="1:1" x14ac:dyDescent="0.25">
      <c r="A1" t="s">
        <v>112</v>
      </c>
    </row>
    <row r="3" spans="1:1" x14ac:dyDescent="0.25">
      <c r="A3" t="s">
        <v>74</v>
      </c>
    </row>
    <row r="4" spans="1:1" x14ac:dyDescent="0.25">
      <c r="A4" s="8" t="s">
        <v>113</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7e98211-53b5-461f-ab6c-98d042c4e05d">
      <Terms xmlns="http://schemas.microsoft.com/office/infopath/2007/PartnerControls"/>
    </lcf76f155ced4ddcb4097134ff3c332f>
    <TaxCatchAll xmlns="a58e6a6e-7ab1-459d-88e7-25002fbad15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E243A0127F8FD428F9F7DE4DBF04769" ma:contentTypeVersion="18" ma:contentTypeDescription="Crée un document." ma:contentTypeScope="" ma:versionID="e2ae8c9e25260f480f3970667e9d426e">
  <xsd:schema xmlns:xsd="http://www.w3.org/2001/XMLSchema" xmlns:xs="http://www.w3.org/2001/XMLSchema" xmlns:p="http://schemas.microsoft.com/office/2006/metadata/properties" xmlns:ns2="07e98211-53b5-461f-ab6c-98d042c4e05d" xmlns:ns3="a58e6a6e-7ab1-459d-88e7-25002fbad15f" targetNamespace="http://schemas.microsoft.com/office/2006/metadata/properties" ma:root="true" ma:fieldsID="9a413788ed3da91291d93b02b69d2e95" ns2:_="" ns3:_="">
    <xsd:import namespace="07e98211-53b5-461f-ab6c-98d042c4e05d"/>
    <xsd:import namespace="a58e6a6e-7ab1-459d-88e7-25002fbad15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KeyPoints" minOccurs="0"/>
                <xsd:element ref="ns2:MediaServiceKeyPoint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e98211-53b5-461f-ab6c-98d042c4e05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lcf76f155ced4ddcb4097134ff3c332f" ma:index="15" nillable="true" ma:taxonomy="true" ma:internalName="lcf76f155ced4ddcb4097134ff3c332f" ma:taxonomyFieldName="MediaServiceImageTags" ma:displayName="Balises d’images" ma:readOnly="false" ma:fieldId="{5cf76f15-5ced-4ddc-b409-7134ff3c332f}" ma:taxonomyMulti="true" ma:sspId="478ea4ff-f9c7-4308-980b-2ff056d2a07f"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58e6a6e-7ab1-459d-88e7-25002fbad15f"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2b38553b-0d3f-47ec-a671-f640167fdb6a}" ma:internalName="TaxCatchAll" ma:showField="CatchAllData" ma:web="a58e6a6e-7ab1-459d-88e7-25002fbad15f">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5974CF6-4ACA-4252-A051-6367416AE1E0}">
  <ds:schemaRefs>
    <ds:schemaRef ds:uri="http://schemas.microsoft.com/office/2006/metadata/properties"/>
    <ds:schemaRef ds:uri="http://schemas.microsoft.com/office/infopath/2007/PartnerControls"/>
    <ds:schemaRef ds:uri="07e98211-53b5-461f-ab6c-98d042c4e05d"/>
    <ds:schemaRef ds:uri="a58e6a6e-7ab1-459d-88e7-25002fbad15f"/>
  </ds:schemaRefs>
</ds:datastoreItem>
</file>

<file path=customXml/itemProps2.xml><?xml version="1.0" encoding="utf-8"?>
<ds:datastoreItem xmlns:ds="http://schemas.openxmlformats.org/officeDocument/2006/customXml" ds:itemID="{08DF2CDA-8FAF-4FEE-BCEA-2D56402169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e98211-53b5-461f-ab6c-98d042c4e05d"/>
    <ds:schemaRef ds:uri="a58e6a6e-7ab1-459d-88e7-25002fbad15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3E88EC3-510B-44D4-A1AB-1B793CE7EE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8</vt:i4>
      </vt:variant>
    </vt:vector>
  </HeadingPairs>
  <TitlesOfParts>
    <vt:vector size="11" baseType="lpstr">
      <vt:lpstr>Volet PME</vt:lpstr>
      <vt:lpstr>Volet GE</vt:lpstr>
      <vt:lpstr>Feuil1</vt:lpstr>
      <vt:lpstr>'Volet GE'!_ftnref1</vt:lpstr>
      <vt:lpstr>'Volet PME'!_ftnref1</vt:lpstr>
      <vt:lpstr>'Volet GE'!_ftnref2</vt:lpstr>
      <vt:lpstr>'Volet PME'!_ftnref2</vt:lpstr>
      <vt:lpstr>'Volet GE'!_ftnref3</vt:lpstr>
      <vt:lpstr>'Volet PME'!_ftnref3</vt:lpstr>
      <vt:lpstr>'Volet GE'!_ftnref4</vt:lpstr>
      <vt:lpstr>'Volet PME'!_ftnref4</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michel lefèvre</dc:creator>
  <cp:keywords/>
  <dc:description/>
  <cp:lastModifiedBy>Michel Lefevre</cp:lastModifiedBy>
  <cp:revision/>
  <cp:lastPrinted>2025-01-29T20:18:43Z</cp:lastPrinted>
  <dcterms:created xsi:type="dcterms:W3CDTF">2020-09-03T17:39:39Z</dcterms:created>
  <dcterms:modified xsi:type="dcterms:W3CDTF">2025-03-27T18:45:51Z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0x0101005E243A0127F8FD428F9F7DE4DBF04769</vt:lpwstr>
  </property>
  <property fmtid="{D5CDD505-2E9C-101B-9397-08002B2CF9AE}" pid="3" name="Order">
    <vt:r8>3643600</vt:r8>
  </property>
  <property fmtid="{D5CDD505-2E9C-101B-9397-08002B2CF9AE}" pid="4" name="MediaServiceImageTags">
    <vt:lpwstr/>
  </property>
</Properties>
</file>