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ttps://primaca.sharepoint.com/sites/Partage/Documents partages/100 PRIMA/300 Financement projets/Appel de Projets R-29/Guides et formulaires/"/>
    </mc:Choice>
  </mc:AlternateContent>
  <xr:revisionPtr revIDLastSave="1495" documentId="8_{38147AD7-FE20-4663-8983-55606ACF2CBD}" xr6:coauthVersionLast="47" xr6:coauthVersionMax="47" xr10:uidLastSave="{8502C81D-836C-48D0-A61C-49A8D23CD6E1}"/>
  <bookViews>
    <workbookView xWindow="-120" yWindow="-120" windowWidth="29040" windowHeight="15840" xr2:uid="{00000000-000D-0000-FFFF-FFFF00000000}"/>
  </bookViews>
  <sheets>
    <sheet name="Volet PME" sheetId="1" r:id="rId1"/>
    <sheet name="Volet GE" sheetId="3" r:id="rId2"/>
    <sheet name="Feuil1" sheetId="5" r:id="rId3"/>
  </sheets>
  <definedNames>
    <definedName name="_ftn1" localSheetId="1">'Volet GE'!#REF!</definedName>
    <definedName name="_ftn1" localSheetId="0">'Volet PME'!#REF!</definedName>
    <definedName name="_ftn2" localSheetId="1">'Volet GE'!#REF!</definedName>
    <definedName name="_ftn2" localSheetId="0">'Volet PME'!#REF!</definedName>
    <definedName name="_ftn3" localSheetId="1">'Volet GE'!#REF!</definedName>
    <definedName name="_ftn3" localSheetId="0">'Volet PME'!#REF!</definedName>
    <definedName name="_ftn4" localSheetId="1">'Volet GE'!#REF!</definedName>
    <definedName name="_ftn4" localSheetId="0">'Volet PME'!#REF!</definedName>
    <definedName name="_ftnref1" localSheetId="1">'Volet GE'!$B$50</definedName>
    <definedName name="_ftnref1" localSheetId="0">'Volet PME'!$B$42</definedName>
    <definedName name="_ftnref2" localSheetId="1">'Volet GE'!$C$62</definedName>
    <definedName name="_ftnref2" localSheetId="0">'Volet PME'!$C$54</definedName>
    <definedName name="_ftnref3" localSheetId="1">'Volet GE'!$B$63</definedName>
    <definedName name="_ftnref3" localSheetId="0">'Volet PME'!$B$55</definedName>
    <definedName name="_ftnref4" localSheetId="1">'Volet GE'!$C$75</definedName>
    <definedName name="_ftnref4" localSheetId="0">'Volet PME'!$C$61</definedName>
    <definedName name="_Hlk18680051" localSheetId="1">'Volet GE'!#REF!</definedName>
    <definedName name="_Hlk18680051" localSheetId="0">'Volet PME'!#REF!</definedName>
    <definedName name="_Hlk18680132" localSheetId="1">'Volet GE'!#REF!</definedName>
    <definedName name="_Hlk18680132" localSheetId="0">'Volet PME'!#REF!</definedName>
    <definedName name="_Hlk27572753" localSheetId="1">'Volet GE'!#REF!</definedName>
    <definedName name="_Hlk27572753" localSheetId="0">'Volet PME'!#REF!</definedName>
    <definedName name="_Hlk27572778" localSheetId="1">'Volet GE'!#REF!</definedName>
    <definedName name="_Hlk27572778" localSheetId="0">'Volet PME'!#REF!</definedName>
    <definedName name="Début_Projet">#REF!</definedName>
    <definedName name="EURtoCAD">#REF!</definedName>
    <definedName name="Semaine_Affichage">#REF!</definedName>
    <definedName name="USDtoCA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35" i="1" l="1"/>
  <c r="G34" i="1"/>
  <c r="G33" i="1"/>
  <c r="G32" i="1"/>
  <c r="G31" i="1"/>
  <c r="F30" i="1"/>
  <c r="F36" i="1" s="1"/>
  <c r="E30" i="1"/>
  <c r="E36" i="1" s="1"/>
  <c r="D30" i="1"/>
  <c r="D36" i="1" s="1"/>
  <c r="G29" i="1"/>
  <c r="G28" i="1"/>
  <c r="G27" i="1"/>
  <c r="G26" i="1"/>
  <c r="G25" i="1"/>
  <c r="D15" i="1"/>
  <c r="D21" i="1" s="1"/>
  <c r="E15" i="1"/>
  <c r="E21" i="1" s="1"/>
  <c r="F15" i="1"/>
  <c r="F21" i="1" s="1"/>
  <c r="G10" i="1"/>
  <c r="D101" i="3"/>
  <c r="G38" i="3"/>
  <c r="G11" i="3"/>
  <c r="G9" i="3"/>
  <c r="G103" i="3"/>
  <c r="G88" i="1"/>
  <c r="D104" i="3"/>
  <c r="G36" i="1" l="1"/>
  <c r="H33" i="1" s="1"/>
  <c r="G21" i="1"/>
  <c r="G30" i="1"/>
  <c r="D42" i="1"/>
  <c r="F59" i="1"/>
  <c r="D89" i="1"/>
  <c r="E104" i="3"/>
  <c r="F104" i="3"/>
  <c r="E101" i="3"/>
  <c r="F101" i="3"/>
  <c r="E86" i="1"/>
  <c r="F86" i="1"/>
  <c r="D86" i="1"/>
  <c r="E89" i="1"/>
  <c r="F89" i="1"/>
  <c r="H10" i="1" l="1"/>
  <c r="H34" i="1"/>
  <c r="H29" i="1"/>
  <c r="H26" i="1"/>
  <c r="H28" i="1"/>
  <c r="H35" i="1"/>
  <c r="H30" i="1"/>
  <c r="H25" i="1"/>
  <c r="H31" i="1"/>
  <c r="H36" i="1"/>
  <c r="H32" i="1"/>
  <c r="H27" i="1"/>
  <c r="F47" i="3"/>
  <c r="F97" i="3" s="1"/>
  <c r="E47" i="3"/>
  <c r="E97" i="3" s="1"/>
  <c r="D47" i="3"/>
  <c r="D97" i="3" s="1"/>
  <c r="G46" i="3"/>
  <c r="G45" i="3"/>
  <c r="G44" i="3"/>
  <c r="G43" i="3"/>
  <c r="G42" i="3"/>
  <c r="G41" i="3"/>
  <c r="G40" i="3"/>
  <c r="G39" i="3"/>
  <c r="G37" i="3"/>
  <c r="G47" i="3" s="1"/>
  <c r="F33" i="3"/>
  <c r="F96" i="3" s="1"/>
  <c r="E33" i="3"/>
  <c r="E96" i="3" s="1"/>
  <c r="D33" i="3"/>
  <c r="D96" i="3" s="1"/>
  <c r="G32" i="3"/>
  <c r="G31" i="3"/>
  <c r="G30" i="3"/>
  <c r="G29" i="3"/>
  <c r="G28" i="3"/>
  <c r="G27" i="3"/>
  <c r="G26" i="3"/>
  <c r="G25" i="3"/>
  <c r="G24" i="3"/>
  <c r="G23" i="3"/>
  <c r="F19" i="3"/>
  <c r="E19" i="3"/>
  <c r="E95" i="3" s="1"/>
  <c r="D19" i="3"/>
  <c r="D95" i="3" s="1"/>
  <c r="G18" i="3"/>
  <c r="G17" i="3"/>
  <c r="G16" i="3"/>
  <c r="G15" i="3"/>
  <c r="G14" i="3"/>
  <c r="G13" i="3"/>
  <c r="G12" i="3"/>
  <c r="G10" i="3"/>
  <c r="F82" i="1"/>
  <c r="E82" i="1"/>
  <c r="D82" i="1"/>
  <c r="G11" i="1"/>
  <c r="G12" i="1"/>
  <c r="G13" i="1"/>
  <c r="G14" i="1"/>
  <c r="G16" i="1"/>
  <c r="G17" i="1"/>
  <c r="G18" i="1"/>
  <c r="G19" i="1"/>
  <c r="G20" i="1"/>
  <c r="E81" i="1"/>
  <c r="F81" i="1"/>
  <c r="D81" i="1"/>
  <c r="G19" i="3" l="1"/>
  <c r="H9" i="3" s="1"/>
  <c r="G96" i="3"/>
  <c r="G15" i="1"/>
  <c r="F79" i="1"/>
  <c r="D79" i="1"/>
  <c r="E79" i="1"/>
  <c r="F95" i="3"/>
  <c r="G81" i="1"/>
  <c r="G82" i="1"/>
  <c r="G33" i="3"/>
  <c r="H15" i="1" l="1"/>
  <c r="D38" i="1"/>
  <c r="H21" i="1"/>
  <c r="H14" i="1"/>
  <c r="H31" i="3"/>
  <c r="H25" i="3"/>
  <c r="H32" i="3"/>
  <c r="H24" i="3"/>
  <c r="H26" i="3"/>
  <c r="H27" i="3"/>
  <c r="H28" i="3"/>
  <c r="H29" i="3"/>
  <c r="H30" i="3"/>
  <c r="H23" i="3"/>
  <c r="H12" i="1"/>
  <c r="H20" i="1"/>
  <c r="H11" i="1"/>
  <c r="H40" i="3"/>
  <c r="H41" i="3"/>
  <c r="H42" i="3"/>
  <c r="H45" i="3"/>
  <c r="H38" i="3"/>
  <c r="H43" i="3"/>
  <c r="H44" i="3"/>
  <c r="H46" i="3"/>
  <c r="H39" i="3"/>
  <c r="H37" i="3"/>
  <c r="H11" i="3"/>
  <c r="H12" i="3"/>
  <c r="H13" i="3"/>
  <c r="H15" i="3"/>
  <c r="H16" i="3"/>
  <c r="H17" i="3"/>
  <c r="H10" i="3"/>
  <c r="H14" i="3"/>
  <c r="H18" i="3"/>
  <c r="H18" i="1"/>
  <c r="H16" i="1"/>
  <c r="H13" i="1"/>
  <c r="H17" i="1"/>
  <c r="H19" i="1"/>
  <c r="G86" i="1"/>
  <c r="G85" i="1"/>
  <c r="D67" i="3"/>
  <c r="D73" i="3"/>
  <c r="D59" i="1"/>
  <c r="G101" i="3"/>
  <c r="G51" i="3"/>
  <c r="D63" i="3"/>
  <c r="D60" i="3"/>
  <c r="D57" i="3"/>
  <c r="D54" i="3"/>
  <c r="D50" i="3"/>
  <c r="D55" i="1"/>
  <c r="D52" i="1"/>
  <c r="D49" i="1"/>
  <c r="D79" i="3" l="1"/>
  <c r="D100" i="1"/>
  <c r="F67" i="3"/>
  <c r="E67" i="3"/>
  <c r="G67" i="3" l="1"/>
  <c r="G74" i="3"/>
  <c r="F73" i="3"/>
  <c r="E73" i="3"/>
  <c r="G72" i="3"/>
  <c r="G71" i="3"/>
  <c r="G70" i="3"/>
  <c r="G69" i="3"/>
  <c r="G68" i="3"/>
  <c r="G104" i="3"/>
  <c r="G100" i="3"/>
  <c r="G95" i="3"/>
  <c r="G97" i="3" s="1"/>
  <c r="G78" i="3"/>
  <c r="G77" i="3"/>
  <c r="G76" i="3"/>
  <c r="G75" i="3"/>
  <c r="G66" i="3"/>
  <c r="G65" i="3"/>
  <c r="G64" i="3"/>
  <c r="F63" i="3"/>
  <c r="E63" i="3"/>
  <c r="G62" i="3"/>
  <c r="G61" i="3"/>
  <c r="F60" i="3"/>
  <c r="E60" i="3"/>
  <c r="G59" i="3"/>
  <c r="G58" i="3"/>
  <c r="F57" i="3"/>
  <c r="E57" i="3"/>
  <c r="G56" i="3"/>
  <c r="G55" i="3"/>
  <c r="F54" i="3"/>
  <c r="E54" i="3"/>
  <c r="G53" i="3"/>
  <c r="G52" i="3"/>
  <c r="F50" i="3"/>
  <c r="E50" i="3"/>
  <c r="E79" i="3" s="1"/>
  <c r="F79" i="3" l="1"/>
  <c r="G79" i="3" s="1"/>
  <c r="G80" i="3" s="1"/>
  <c r="G81" i="3" s="1"/>
  <c r="G73" i="3"/>
  <c r="G57" i="3"/>
  <c r="G63" i="3"/>
  <c r="G54" i="3"/>
  <c r="D116" i="3"/>
  <c r="G60" i="3"/>
  <c r="G50" i="3"/>
  <c r="G89" i="1"/>
  <c r="E59" i="1"/>
  <c r="F55" i="1"/>
  <c r="E55" i="1"/>
  <c r="F52" i="1"/>
  <c r="E52" i="1"/>
  <c r="F49" i="1"/>
  <c r="E49" i="1"/>
  <c r="F46" i="1"/>
  <c r="E46" i="1"/>
  <c r="D46" i="1"/>
  <c r="D65" i="1" s="1"/>
  <c r="F42" i="1"/>
  <c r="E42" i="1"/>
  <c r="G64" i="1"/>
  <c r="G63" i="1"/>
  <c r="G62" i="1"/>
  <c r="G61" i="1"/>
  <c r="G60" i="1"/>
  <c r="G58" i="1"/>
  <c r="G57" i="1"/>
  <c r="G56" i="1"/>
  <c r="G54" i="1"/>
  <c r="G53" i="1"/>
  <c r="G51" i="1"/>
  <c r="G50" i="1"/>
  <c r="G48" i="1"/>
  <c r="G47" i="1"/>
  <c r="G44" i="1"/>
  <c r="G45" i="1"/>
  <c r="G43" i="1"/>
  <c r="H79" i="3" l="1"/>
  <c r="E65" i="1"/>
  <c r="F65" i="1"/>
  <c r="G46" i="1"/>
  <c r="G42" i="1"/>
  <c r="G59" i="1"/>
  <c r="G55" i="1"/>
  <c r="G52" i="1"/>
  <c r="G49" i="1"/>
  <c r="G65" i="1" l="1"/>
  <c r="H60" i="3"/>
  <c r="D110" i="3"/>
  <c r="H63" i="3"/>
  <c r="D111" i="3"/>
  <c r="G102" i="3" s="1"/>
  <c r="G99" i="3" s="1"/>
  <c r="H50" i="3"/>
  <c r="H54" i="3"/>
  <c r="H57" i="3"/>
  <c r="H73" i="3"/>
  <c r="H67" i="3"/>
  <c r="D95" i="1" l="1"/>
  <c r="G87" i="1" s="1"/>
  <c r="G84" i="1" s="1"/>
  <c r="D94" i="1"/>
  <c r="G83" i="1" s="1"/>
  <c r="G79" i="1" s="1"/>
  <c r="G66" i="1"/>
  <c r="G67" i="1" s="1"/>
  <c r="G98" i="3"/>
  <c r="G93" i="3" s="1"/>
  <c r="G105" i="3" s="1"/>
  <c r="D109" i="3"/>
  <c r="H65" i="1"/>
  <c r="D117" i="3"/>
  <c r="H42" i="1"/>
  <c r="H46" i="1"/>
  <c r="H52" i="1"/>
  <c r="H59" i="1"/>
  <c r="H49" i="1"/>
  <c r="H55" i="1"/>
  <c r="G90" i="1" l="1"/>
  <c r="H81" i="1" s="1"/>
  <c r="H100" i="3"/>
  <c r="D113" i="3" s="1"/>
  <c r="D118" i="3" s="1"/>
  <c r="D119" i="3" s="1"/>
  <c r="D122" i="3"/>
  <c r="H99" i="3"/>
  <c r="H103" i="3"/>
  <c r="H95" i="3"/>
  <c r="H104" i="3"/>
  <c r="D93" i="1"/>
  <c r="D101" i="1"/>
  <c r="H79" i="1" l="1"/>
  <c r="H105" i="3"/>
  <c r="D106" i="1" l="1"/>
  <c r="H85" i="1"/>
  <c r="D97" i="1" s="1"/>
  <c r="H84" i="1"/>
  <c r="H89" i="1"/>
  <c r="H88" i="1"/>
  <c r="H90" i="1" l="1"/>
  <c r="D102" i="1"/>
  <c r="D103" i="1" s="1"/>
</calcChain>
</file>

<file path=xl/sharedStrings.xml><?xml version="1.0" encoding="utf-8"?>
<sst xmlns="http://schemas.openxmlformats.org/spreadsheetml/2006/main" count="260" uniqueCount="127">
  <si>
    <t>Année 1</t>
  </si>
  <si>
    <t>Année 2</t>
  </si>
  <si>
    <t>Année 3</t>
  </si>
  <si>
    <t>Total</t>
  </si>
  <si>
    <t>%</t>
  </si>
  <si>
    <t>(ESPÈCES SEULEMENT)</t>
  </si>
  <si>
    <t>1. Salaires et avantages sociaux</t>
  </si>
  <si>
    <t>Techniciens</t>
  </si>
  <si>
    <t>Chercheurs</t>
  </si>
  <si>
    <t>Autres :</t>
  </si>
  <si>
    <t>2. Bourse aux étudiants</t>
  </si>
  <si>
    <t>Stagiaires de recherche postdoctorale</t>
  </si>
  <si>
    <t xml:space="preserve">3. Matériaux et fournitures </t>
  </si>
  <si>
    <t>Matériaux pour tests et essais</t>
  </si>
  <si>
    <t>Consommables de laboratoire</t>
  </si>
  <si>
    <t>4. Appareillage ou installation (max 25 %)</t>
  </si>
  <si>
    <t>Location d’équipement</t>
  </si>
  <si>
    <t>Achat d’équipement (max. 25 k$ chacun)</t>
  </si>
  <si>
    <t>5. Déplacements</t>
  </si>
  <si>
    <t xml:space="preserve">Conférences ou congrès </t>
  </si>
  <si>
    <t xml:space="preserve">Travaux sur le terrain </t>
  </si>
  <si>
    <t>Déplacements relatifs aux travaux</t>
  </si>
  <si>
    <t>6. Autres</t>
  </si>
  <si>
    <t>Frais de plateformes</t>
  </si>
  <si>
    <t>Prestation de services externes</t>
  </si>
  <si>
    <t xml:space="preserve">Prototypes </t>
  </si>
  <si>
    <t>Frais de diffusion des connaissances</t>
  </si>
  <si>
    <t>Frais de gestion d’exploitation de propriété intellectuelle</t>
  </si>
  <si>
    <t>TOTAUX du budget</t>
  </si>
  <si>
    <t>Frais de gestion de PRIMA Québec (4%)</t>
  </si>
  <si>
    <t>Coût total</t>
  </si>
  <si>
    <t>Les sommes liées à la libération des professeurs universitaires pour réaliser des activités dans le cadre des projets ne sont pas admissibles.</t>
  </si>
  <si>
    <t>Les salaires incluant les avantages sociaux des professeurs nouvellement recrutés par une institution académique sur la base d’une expertise reconnue peuvent être couverts pour une période maximale de trois ans, tant qu'ils font partie d'une chaire de recherche qui se consacre à répondre aux besoins d'une industrie émergente au Québec. Ces chaires assurent également la génération de personnel hautement qualifié pour intégrer la main-d'œuvre de ces secteurs industriels clés.</t>
  </si>
  <si>
    <t>Les dépenses de déplacement doivent être justifiées et représenter une faible portion du budget.</t>
  </si>
  <si>
    <r>
      <t>1.</t>
    </r>
    <r>
      <rPr>
        <b/>
        <sz val="12"/>
        <color theme="1"/>
        <rFont val="Times New Roman"/>
        <family val="1"/>
      </rPr>
      <t xml:space="preserve">    </t>
    </r>
    <r>
      <rPr>
        <b/>
        <sz val="12"/>
        <color theme="1"/>
        <rFont val="Arial"/>
        <family val="2"/>
      </rPr>
      <t>Financement en espèces seulement</t>
    </r>
  </si>
  <si>
    <t>Partenaires industriels</t>
  </si>
  <si>
    <t>Unités MITACS</t>
  </si>
  <si>
    <t>Min 20%</t>
  </si>
  <si>
    <t>Ensemble Industriel (en espèces)</t>
  </si>
  <si>
    <t>Ensemble industriel(en espèces - Contribution MiTACS si applicable)</t>
  </si>
  <si>
    <t>Frais de gestion industriel</t>
  </si>
  <si>
    <t>Financement public (max 80 % du mandat de recherche)</t>
  </si>
  <si>
    <t>max
40%</t>
  </si>
  <si>
    <t xml:space="preserve">PRIMA Québec </t>
  </si>
  <si>
    <r>
      <t xml:space="preserve">MITACS (indiquez seulement le montant </t>
    </r>
    <r>
      <rPr>
        <b/>
        <sz val="11"/>
        <color theme="1"/>
        <rFont val="Calibri"/>
        <family val="2"/>
        <scheme val="minor"/>
      </rPr>
      <t>provincial</t>
    </r>
    <r>
      <rPr>
        <sz val="11"/>
        <color theme="1"/>
        <rFont val="Calibri"/>
        <family val="2"/>
        <scheme val="minor"/>
      </rPr>
      <t xml:space="preserve"> sur cette ligne)</t>
    </r>
  </si>
  <si>
    <t>Financement complémentaire</t>
  </si>
  <si>
    <r>
      <t>MITACS (indiquez seulement le montant</t>
    </r>
    <r>
      <rPr>
        <b/>
        <sz val="11"/>
        <color theme="1"/>
        <rFont val="Calibri"/>
        <family val="2"/>
        <scheme val="minor"/>
      </rPr>
      <t xml:space="preserve"> fédéral </t>
    </r>
    <r>
      <rPr>
        <sz val="11"/>
        <color theme="1"/>
        <rFont val="Calibri"/>
        <family val="2"/>
        <scheme val="minor"/>
      </rPr>
      <t>sur cette ligne)</t>
    </r>
  </si>
  <si>
    <t>TOTAL du financement</t>
  </si>
  <si>
    <t>oui</t>
  </si>
  <si>
    <t>3. Contributions additionnelles</t>
  </si>
  <si>
    <t>non</t>
  </si>
  <si>
    <t>Contribution aux frais de gestion de PRIMA Québec (4%)</t>
  </si>
  <si>
    <t>Max 50 000$</t>
  </si>
  <si>
    <t>Partenaires industriels : égale à 2.4 % du montant du mandat de recherche ou max 30 000$</t>
  </si>
  <si>
    <t>27 % de la contribution de PRIMA Québec au mandat de recherche sur les postes admissibles. Tous les partenaires financiers doivent contribuer aux FIR.</t>
  </si>
  <si>
    <t>Seuls les postes de dépenses 1 à 5 sont admissibles</t>
  </si>
  <si>
    <t>Le partenaire académique est une université ou un CCTT</t>
  </si>
  <si>
    <t>4. Résumé du financement de PRIMA</t>
  </si>
  <si>
    <t>Contribution au mandat de recherche</t>
  </si>
  <si>
    <t>FIR (si applicable)</t>
  </si>
  <si>
    <r>
      <t xml:space="preserve">TOTAL du financement de PRIMA
</t>
    </r>
    <r>
      <rPr>
        <b/>
        <sz val="12"/>
        <color rgb="FFFF0000"/>
        <rFont val="Calibri"/>
        <family val="2"/>
        <scheme val="minor"/>
      </rPr>
      <t>(Max 1 500 000 $)</t>
    </r>
  </si>
  <si>
    <r>
      <t>Étudiants de 1</t>
    </r>
    <r>
      <rPr>
        <vertAlign val="superscript"/>
        <sz val="10"/>
        <color theme="1"/>
        <rFont val="Arial"/>
        <family val="2"/>
      </rPr>
      <t>er</t>
    </r>
    <r>
      <rPr>
        <sz val="10"/>
        <color theme="1"/>
        <rFont val="Arial"/>
        <family val="2"/>
      </rPr>
      <t>, 2</t>
    </r>
    <r>
      <rPr>
        <vertAlign val="superscript"/>
        <sz val="10"/>
        <color theme="1"/>
        <rFont val="Arial"/>
        <family val="2"/>
      </rPr>
      <t>e</t>
    </r>
    <r>
      <rPr>
        <sz val="10"/>
        <color theme="1"/>
        <rFont val="Arial"/>
        <family val="2"/>
      </rPr>
      <t xml:space="preserve"> et 3</t>
    </r>
    <r>
      <rPr>
        <vertAlign val="superscript"/>
        <sz val="10"/>
        <color theme="1"/>
        <rFont val="Arial"/>
        <family val="2"/>
      </rPr>
      <t>e</t>
    </r>
    <r>
      <rPr>
        <sz val="10"/>
        <color theme="1"/>
        <rFont val="Arial"/>
        <family val="2"/>
      </rPr>
      <t xml:space="preserve"> cycles</t>
    </r>
  </si>
  <si>
    <t>7. Contribution industrielle en nature</t>
  </si>
  <si>
    <t>Salaire de chercheurs/scientifiques</t>
  </si>
  <si>
    <t xml:space="preserve">Salaire de techniciens/ingénieurs </t>
  </si>
  <si>
    <t>Temps d’appareil</t>
  </si>
  <si>
    <t>Don de matériaux</t>
  </si>
  <si>
    <t>Frais de gestion de PRIMA Québec (2%)</t>
  </si>
  <si>
    <t>1. FINANCEMENT DU MANDAT DE RECHERCHE</t>
  </si>
  <si>
    <t>Partenaires industriels (min 40 % du mandat de recherche)</t>
  </si>
  <si>
    <t>Min 40%</t>
  </si>
  <si>
    <t>Partenaire (en espèces) :</t>
  </si>
  <si>
    <t>Partenaire (en espèces, contribution MITACS si applicable) :</t>
  </si>
  <si>
    <t>max
20%</t>
  </si>
  <si>
    <t>PRIMA Québec</t>
  </si>
  <si>
    <t>Contributions Industriels au projet en Nature</t>
  </si>
  <si>
    <r>
      <t xml:space="preserve">MITACS (indiquez seulement le montant </t>
    </r>
    <r>
      <rPr>
        <b/>
        <sz val="11"/>
        <color theme="1"/>
        <rFont val="Calibri"/>
        <family val="2"/>
        <scheme val="minor"/>
      </rPr>
      <t>fédéral</t>
    </r>
    <r>
      <rPr>
        <sz val="11"/>
        <color theme="1"/>
        <rFont val="Calibri"/>
        <family val="2"/>
        <scheme val="minor"/>
      </rPr>
      <t xml:space="preserve"> sur cette ligne)</t>
    </r>
  </si>
  <si>
    <t>Contribution aux frais de gestion de PRIMA Québec (2%)</t>
  </si>
  <si>
    <t>Partenaires industriels : égale à 1.6 % du montant du mandat de recherche ou max 40 000$</t>
  </si>
  <si>
    <t>MEIE : égale à 1.6 % du montant du mandat de recherche ou max 20 000$</t>
  </si>
  <si>
    <t>Frais de Gestion MEIE</t>
  </si>
  <si>
    <t>MEIE : égale à 0.4 % du montant du mandat de recherche ou  max 10 000$</t>
  </si>
  <si>
    <t>Frais de gestion MEIE</t>
  </si>
  <si>
    <t>Ratio (%)</t>
  </si>
  <si>
    <t>Voir le guide pour les dépenses admissibles</t>
  </si>
  <si>
    <t>Nom de l'industriel</t>
  </si>
  <si>
    <t>Contributions Industriels au projet - MITACS</t>
  </si>
  <si>
    <t>Contributions Industriels au projet - hors MITACS</t>
  </si>
  <si>
    <t>Subvention MITACS max 50% du financement du projet</t>
  </si>
  <si>
    <t>Contribution du MEIE (Frais de gestion)</t>
  </si>
  <si>
    <t>Contribution de PRIMA Québec aux frais indirects de la recherche (FIR), si applicable</t>
  </si>
  <si>
    <r>
      <rPr>
        <b/>
        <i/>
        <sz val="11"/>
        <rFont val="Calibri"/>
        <family val="2"/>
        <scheme val="minor"/>
      </rPr>
      <t>Financement industriel minimum de 20% en espèce</t>
    </r>
    <r>
      <rPr>
        <i/>
        <sz val="11"/>
        <rFont val="Calibri"/>
        <family val="2"/>
        <scheme val="minor"/>
      </rPr>
      <t xml:space="preserve">
-Si partenariat de la PME avec GE, la PME québécoise doit apporter au moins 20% de la contribution privée minimale requise.
-Si plusieurs PME avec des GE, le total de l’apport des PME québécoises doit représenter au moins 20% de la contribution privée minimale requise.</t>
    </r>
  </si>
  <si>
    <t>Financement public (max 60 % du mandat de recherche)</t>
  </si>
  <si>
    <t>Les dépenses liées à l’achat de petits équipements ou à la location d’équipements sont d’un maximum de 25 % du total des dépenses admissibles. 
La valeur d’achat de chaque équipement doit être égale ou inférieure à 25 000 $ avant les taxes.
Pour la location/achat, seulement le coût de la location de l’équipement est admissible, le dernier montant pour acheter l’équipement ne l'est pas.</t>
  </si>
  <si>
    <t xml:space="preserve">Financement complémentaire </t>
  </si>
  <si>
    <r>
      <t>R29 - BUDGET DU MANDAT DE RECHERCHE</t>
    </r>
    <r>
      <rPr>
        <sz val="15"/>
        <color theme="1"/>
        <rFont val="Arial"/>
        <family val="2"/>
      </rPr>
      <t> </t>
    </r>
    <r>
      <rPr>
        <b/>
        <sz val="15"/>
        <color rgb="FFFF0000"/>
        <rFont val="Arial"/>
        <family val="2"/>
      </rPr>
      <t>VOLET GE</t>
    </r>
  </si>
  <si>
    <r>
      <t>R29 - FINANCEMENT DU MANDAT DE RECHERCHE</t>
    </r>
    <r>
      <rPr>
        <sz val="15"/>
        <color theme="1"/>
        <rFont val="Arial"/>
        <family val="2"/>
      </rPr>
      <t> </t>
    </r>
    <r>
      <rPr>
        <b/>
        <sz val="15"/>
        <color rgb="FFFF0000"/>
        <rFont val="Arial"/>
        <family val="2"/>
      </rPr>
      <t>VOLET GE</t>
    </r>
  </si>
  <si>
    <r>
      <t>R29 - BUDGET DU MANDAT DE RECHERCHE</t>
    </r>
    <r>
      <rPr>
        <sz val="15"/>
        <color theme="1"/>
        <rFont val="Arial"/>
        <family val="2"/>
      </rPr>
      <t> </t>
    </r>
    <r>
      <rPr>
        <b/>
        <sz val="15"/>
        <color theme="1"/>
        <rFont val="Arial"/>
        <family val="2"/>
      </rPr>
      <t xml:space="preserve"> </t>
    </r>
    <r>
      <rPr>
        <b/>
        <sz val="15"/>
        <color rgb="FFFF0000"/>
        <rFont val="Arial"/>
        <family val="2"/>
      </rPr>
      <t>VOLET PME</t>
    </r>
  </si>
  <si>
    <r>
      <t>R29 - FINANCEMENT DU MANDAT DE RECHERCHE </t>
    </r>
    <r>
      <rPr>
        <b/>
        <sz val="15"/>
        <color rgb="FFFF0000"/>
        <rFont val="Arial"/>
        <family val="2"/>
      </rPr>
      <t>VOLET PME</t>
    </r>
  </si>
  <si>
    <r>
      <rPr>
        <sz val="11"/>
        <color rgb="FFC00000"/>
        <rFont val="Calibri"/>
        <family val="2"/>
        <scheme val="minor"/>
      </rPr>
      <t xml:space="preserve">Les sous-traitants doivent être mentionnés et ne doivent pas être inscrits au registre des entreprises non admissibles aux contrats publics (RENA). </t>
    </r>
    <r>
      <rPr>
        <sz val="11"/>
        <rFont val="Calibri"/>
        <family val="2"/>
        <scheme val="minor"/>
      </rPr>
      <t>De plus, les prestations de services externes doivent être justifiées et représenter une faible portion du budget.</t>
    </r>
  </si>
  <si>
    <r>
      <t xml:space="preserve">Contributions Industriels au projet en argent - hors MITACS
</t>
    </r>
    <r>
      <rPr>
        <b/>
        <sz val="14"/>
        <color theme="1"/>
        <rFont val="Calibri"/>
        <family val="2"/>
        <scheme val="minor"/>
      </rPr>
      <t>Insérer seulement le montant d'argent alloué à la R&amp;D càd hors frais de gestion de PRIMA et hors FIR prélevé par l'université si applicable</t>
    </r>
  </si>
  <si>
    <r>
      <t>Étudiants (</t>
    </r>
    <r>
      <rPr>
        <sz val="10"/>
        <color rgb="FFFF0000"/>
        <rFont val="Arial"/>
        <family val="2"/>
      </rPr>
      <t>DEC</t>
    </r>
    <r>
      <rPr>
        <sz val="10"/>
        <color theme="1"/>
        <rFont val="Arial"/>
        <family val="2"/>
      </rPr>
      <t>, 1</t>
    </r>
    <r>
      <rPr>
        <vertAlign val="superscript"/>
        <sz val="10"/>
        <color theme="1"/>
        <rFont val="Arial"/>
        <family val="2"/>
      </rPr>
      <t>er</t>
    </r>
    <r>
      <rPr>
        <sz val="10"/>
        <color theme="1"/>
        <rFont val="Arial"/>
        <family val="2"/>
      </rPr>
      <t>, 2</t>
    </r>
    <r>
      <rPr>
        <vertAlign val="superscript"/>
        <sz val="10"/>
        <color theme="1"/>
        <rFont val="Arial"/>
        <family val="2"/>
      </rPr>
      <t>e</t>
    </r>
    <r>
      <rPr>
        <sz val="10"/>
        <color theme="1"/>
        <rFont val="Arial"/>
        <family val="2"/>
      </rPr>
      <t xml:space="preserve"> et 3</t>
    </r>
    <r>
      <rPr>
        <vertAlign val="superscript"/>
        <sz val="10"/>
        <color theme="1"/>
        <rFont val="Arial"/>
        <family val="2"/>
      </rPr>
      <t>e</t>
    </r>
    <r>
      <rPr>
        <sz val="10"/>
        <color theme="1"/>
        <rFont val="Arial"/>
        <family val="2"/>
      </rPr>
      <t xml:space="preserve"> cycle </t>
    </r>
    <r>
      <rPr>
        <sz val="10"/>
        <color rgb="FFFF0000"/>
        <rFont val="Arial"/>
        <family val="2"/>
      </rPr>
      <t>universitaire</t>
    </r>
    <r>
      <rPr>
        <sz val="10"/>
        <color theme="1"/>
        <rFont val="Arial"/>
        <family val="2"/>
      </rPr>
      <t>)</t>
    </r>
  </si>
  <si>
    <t>PME 1</t>
  </si>
  <si>
    <t>PME 2</t>
  </si>
  <si>
    <t>PME 3</t>
  </si>
  <si>
    <t>PME 4</t>
  </si>
  <si>
    <t>PME 5</t>
  </si>
  <si>
    <t>GE 1</t>
  </si>
  <si>
    <t>GE 2</t>
  </si>
  <si>
    <t>GE 3</t>
  </si>
  <si>
    <t>GE 4</t>
  </si>
  <si>
    <t>GE 5</t>
  </si>
  <si>
    <t>Total PME</t>
  </si>
  <si>
    <r>
      <t xml:space="preserve">Insérer seulement le montant d'argent alloué à la R&amp;D
</t>
    </r>
    <r>
      <rPr>
        <sz val="15"/>
        <color theme="1"/>
        <rFont val="Calibri"/>
        <family val="2"/>
        <scheme val="minor"/>
      </rPr>
      <t>càd hors frais de gestion de PRIMA et hors FIR prélevé par l'université si applicable</t>
    </r>
  </si>
  <si>
    <t>Contributions Industriels au projet - Partie MITACS</t>
  </si>
  <si>
    <t>Apport des PME au projet</t>
  </si>
  <si>
    <t>La ou les PME doivent contribuer au moins 20%</t>
  </si>
  <si>
    <r>
      <rPr>
        <sz val="11"/>
        <color rgb="FFC00000"/>
        <rFont val="Calibri"/>
        <family val="2"/>
        <scheme val="minor"/>
      </rPr>
      <t>Les sous-traitants doivent être mentionnés dans la justification du budget et ne doivent pas être inscrits au registre des entreprises non admissibles aux contrats publics (RENA).</t>
    </r>
    <r>
      <rPr>
        <sz val="11"/>
        <color theme="1"/>
        <rFont val="Calibri"/>
        <family val="2"/>
        <scheme val="minor"/>
      </rPr>
      <t xml:space="preserve"> De plus, les prestations de services externes doivent être justifiées et représenter une faible portion du budget.</t>
    </r>
  </si>
  <si>
    <t>data</t>
  </si>
  <si>
    <t xml:space="preserve">Veuiller sauvegarder en format PDF et insérer à la demande </t>
  </si>
  <si>
    <t>Une fois complété sauvegardez en PDF et insérer dans la demande</t>
  </si>
  <si>
    <t>GE 6</t>
  </si>
  <si>
    <t>GE 7</t>
  </si>
  <si>
    <t>GE 8</t>
  </si>
  <si>
    <t>GE 9</t>
  </si>
  <si>
    <t>GE 10</t>
  </si>
  <si>
    <t>Partenaire (en nature) :
Le nature ne peut dépasser 50% de la contribution en Argent + Nature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</si>
</sst>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 #,##0.00_)\ &quot;$&quot;_ ;_ * \(#,##0.00\)\ &quot;$&quot;_ ;_ * &quot;-&quot;??_)\ &quot;$&quot;_ ;_ @_ "/>
    <numFmt numFmtId="164" formatCode="_ * #,##0_)\ &quot;$&quot;_ ;_ * \(#,##0\)\ &quot;$&quot;_ ;_ * &quot;-&quot;??_)\ &quot;$&quot;_ ;_ @_ "/>
    <numFmt numFmtId="165" formatCode="0.0000%"/>
  </numFmts>
  <fonts count="36"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Arial"/>
      <family val="2"/>
    </font>
    <font>
      <b/>
      <sz val="12"/>
      <color theme="1"/>
      <name val="Arial"/>
      <family val="2"/>
    </font>
    <font>
      <sz val="8"/>
      <color theme="1"/>
      <name val="Arial"/>
      <family val="2"/>
    </font>
    <font>
      <b/>
      <sz val="12"/>
      <color rgb="FF000000"/>
      <name val="Arial"/>
      <family val="2"/>
    </font>
    <font>
      <vertAlign val="superscript"/>
      <sz val="10"/>
      <color theme="1"/>
      <name val="Arial"/>
      <family val="2"/>
    </font>
    <font>
      <u/>
      <sz val="11"/>
      <color theme="10"/>
      <name val="Calibri"/>
      <family val="2"/>
      <scheme val="minor"/>
    </font>
    <font>
      <b/>
      <sz val="15"/>
      <color theme="1"/>
      <name val="Arial"/>
      <family val="2"/>
    </font>
    <font>
      <sz val="15"/>
      <color theme="1"/>
      <name val="Arial"/>
      <family val="2"/>
    </font>
    <font>
      <b/>
      <sz val="12"/>
      <color theme="1"/>
      <name val="Calibri"/>
      <family val="2"/>
      <scheme val="minor"/>
    </font>
    <font>
      <b/>
      <sz val="12"/>
      <name val="Calibri"/>
      <family val="2"/>
      <scheme val="minor"/>
    </font>
    <font>
      <sz val="10"/>
      <name val="Calibri"/>
      <family val="2"/>
      <scheme val="minor"/>
    </font>
    <font>
      <sz val="10"/>
      <color theme="1"/>
      <name val="Calibri"/>
      <family val="2"/>
      <scheme val="minor"/>
    </font>
    <font>
      <sz val="10"/>
      <color rgb="FF000000"/>
      <name val="Calibri"/>
      <family val="2"/>
      <scheme val="minor"/>
    </font>
    <font>
      <b/>
      <sz val="14"/>
      <color theme="1"/>
      <name val="Calibri"/>
      <family val="2"/>
      <scheme val="minor"/>
    </font>
    <font>
      <b/>
      <sz val="14"/>
      <color rgb="FF000000"/>
      <name val="Arial"/>
      <family val="2"/>
    </font>
    <font>
      <b/>
      <sz val="14"/>
      <name val="Calibri"/>
      <family val="2"/>
      <scheme val="minor"/>
    </font>
    <font>
      <sz val="15"/>
      <color theme="1"/>
      <name val="Calibri"/>
      <family val="2"/>
      <scheme val="minor"/>
    </font>
    <font>
      <b/>
      <sz val="12"/>
      <color theme="1"/>
      <name val="Times New Roman"/>
      <family val="1"/>
    </font>
    <font>
      <b/>
      <sz val="15"/>
      <color rgb="FFFF0000"/>
      <name val="Arial"/>
      <family val="2"/>
    </font>
    <font>
      <sz val="14"/>
      <color rgb="FFFF0000"/>
      <name val="Calibri"/>
      <family val="2"/>
      <scheme val="minor"/>
    </font>
    <font>
      <sz val="11"/>
      <name val="Calibri"/>
      <family val="2"/>
      <scheme val="minor"/>
    </font>
    <font>
      <b/>
      <sz val="11"/>
      <name val="Calibri"/>
      <family val="2"/>
      <scheme val="minor"/>
    </font>
    <font>
      <sz val="8"/>
      <name val="Calibri"/>
      <family val="2"/>
      <scheme val="minor"/>
    </font>
    <font>
      <b/>
      <sz val="15"/>
      <color theme="1"/>
      <name val="Calibri"/>
      <family val="2"/>
      <scheme val="minor"/>
    </font>
    <font>
      <b/>
      <sz val="12"/>
      <color rgb="FFFF0000"/>
      <name val="Calibri"/>
      <family val="2"/>
      <scheme val="minor"/>
    </font>
    <font>
      <i/>
      <sz val="11"/>
      <color theme="1"/>
      <name val="Calibri"/>
      <family val="2"/>
      <scheme val="minor"/>
    </font>
    <font>
      <i/>
      <sz val="11"/>
      <name val="Calibri"/>
      <family val="2"/>
      <scheme val="minor"/>
    </font>
    <font>
      <b/>
      <i/>
      <sz val="11"/>
      <name val="Calibri"/>
      <family val="2"/>
      <scheme val="minor"/>
    </font>
    <font>
      <sz val="11"/>
      <color theme="0"/>
      <name val="Calibri"/>
      <family val="2"/>
      <scheme val="minor"/>
    </font>
    <font>
      <sz val="11"/>
      <color rgb="FFC00000"/>
      <name val="Calibri"/>
      <family val="2"/>
      <scheme val="minor"/>
    </font>
    <font>
      <sz val="14"/>
      <color theme="1"/>
      <name val="Calibri"/>
      <family val="2"/>
      <scheme val="minor"/>
    </font>
    <font>
      <b/>
      <sz val="22"/>
      <color theme="1" tint="0.34998626667073579"/>
      <name val="Calibri Light"/>
      <family val="2"/>
      <scheme val="major"/>
    </font>
    <font>
      <sz val="10"/>
      <color rgb="FFFF0000"/>
      <name val="Arial"/>
      <family val="2"/>
    </font>
  </fonts>
  <fills count="12">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5" tint="0.39997558519241921"/>
        <bgColor indexed="64"/>
      </patternFill>
    </fill>
  </fills>
  <borders count="108">
    <border>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style="thin">
        <color auto="1"/>
      </right>
      <top style="thin">
        <color auto="1"/>
      </top>
      <bottom style="thin">
        <color auto="1"/>
      </bottom>
      <diagonal/>
    </border>
    <border>
      <left style="thin">
        <color auto="1"/>
      </left>
      <right style="double">
        <color indexed="64"/>
      </right>
      <top style="thin">
        <color auto="1"/>
      </top>
      <bottom style="thin">
        <color auto="1"/>
      </bottom>
      <diagonal/>
    </border>
    <border>
      <left style="thin">
        <color auto="1"/>
      </left>
      <right style="double">
        <color indexed="64"/>
      </right>
      <top style="thin">
        <color auto="1"/>
      </top>
      <bottom style="double">
        <color indexed="64"/>
      </bottom>
      <diagonal/>
    </border>
    <border>
      <left style="double">
        <color auto="1"/>
      </left>
      <right/>
      <top style="thin">
        <color auto="1"/>
      </top>
      <bottom style="thin">
        <color indexed="64"/>
      </bottom>
      <diagonal/>
    </border>
    <border>
      <left/>
      <right style="thin">
        <color indexed="64"/>
      </right>
      <top style="thin">
        <color auto="1"/>
      </top>
      <bottom style="thin">
        <color indexed="64"/>
      </bottom>
      <diagonal/>
    </border>
    <border>
      <left/>
      <right/>
      <top style="thin">
        <color auto="1"/>
      </top>
      <bottom style="thin">
        <color indexed="64"/>
      </bottom>
      <diagonal/>
    </border>
    <border>
      <left style="thin">
        <color indexed="64"/>
      </left>
      <right/>
      <top style="thin">
        <color indexed="64"/>
      </top>
      <bottom style="thin">
        <color indexed="64"/>
      </bottom>
      <diagonal/>
    </border>
    <border>
      <left style="thin">
        <color auto="1"/>
      </left>
      <right/>
      <top style="thin">
        <color auto="1"/>
      </top>
      <bottom style="double">
        <color indexed="64"/>
      </bottom>
      <diagonal/>
    </border>
    <border>
      <left/>
      <right/>
      <top/>
      <bottom style="thin">
        <color auto="1"/>
      </bottom>
      <diagonal/>
    </border>
    <border>
      <left style="double">
        <color indexed="64"/>
      </left>
      <right/>
      <top/>
      <bottom style="thin">
        <color indexed="64"/>
      </bottom>
      <diagonal/>
    </border>
    <border>
      <left/>
      <right style="double">
        <color indexed="64"/>
      </right>
      <top/>
      <bottom style="thin">
        <color indexed="64"/>
      </bottom>
      <diagonal/>
    </border>
    <border>
      <left/>
      <right style="thin">
        <color indexed="64"/>
      </right>
      <top style="thin">
        <color auto="1"/>
      </top>
      <bottom style="double">
        <color indexed="64"/>
      </bottom>
      <diagonal/>
    </border>
    <border>
      <left/>
      <right style="double">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auto="1"/>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auto="1"/>
      </top>
      <bottom style="dotted">
        <color auto="1"/>
      </bottom>
      <diagonal/>
    </border>
    <border>
      <left style="thin">
        <color indexed="64"/>
      </left>
      <right style="thin">
        <color indexed="64"/>
      </right>
      <top style="thin">
        <color auto="1"/>
      </top>
      <bottom style="dotted">
        <color auto="1"/>
      </bottom>
      <diagonal/>
    </border>
    <border>
      <left style="medium">
        <color indexed="64"/>
      </left>
      <right style="medium">
        <color indexed="64"/>
      </right>
      <top style="thin">
        <color auto="1"/>
      </top>
      <bottom style="dotted">
        <color auto="1"/>
      </bottom>
      <diagonal/>
    </border>
    <border>
      <left/>
      <right style="thin">
        <color indexed="64"/>
      </right>
      <top style="dotted">
        <color auto="1"/>
      </top>
      <bottom style="thin">
        <color indexed="64"/>
      </bottom>
      <diagonal/>
    </border>
    <border>
      <left style="thin">
        <color indexed="64"/>
      </left>
      <right style="thin">
        <color indexed="64"/>
      </right>
      <top style="dotted">
        <color auto="1"/>
      </top>
      <bottom style="thin">
        <color indexed="64"/>
      </bottom>
      <diagonal/>
    </border>
    <border>
      <left style="medium">
        <color indexed="64"/>
      </left>
      <right style="double">
        <color indexed="64"/>
      </right>
      <top style="thin">
        <color indexed="64"/>
      </top>
      <bottom/>
      <diagonal/>
    </border>
    <border>
      <left style="medium">
        <color indexed="64"/>
      </left>
      <right style="double">
        <color indexed="64"/>
      </right>
      <top/>
      <bottom style="thin">
        <color indexed="64"/>
      </bottom>
      <diagonal/>
    </border>
    <border>
      <left style="double">
        <color auto="1"/>
      </left>
      <right/>
      <top style="thin">
        <color auto="1"/>
      </top>
      <bottom/>
      <diagonal/>
    </border>
    <border>
      <left style="thin">
        <color auto="1"/>
      </left>
      <right style="double">
        <color indexed="64"/>
      </right>
      <top style="thin">
        <color auto="1"/>
      </top>
      <bottom/>
      <diagonal/>
    </border>
    <border>
      <left style="thin">
        <color auto="1"/>
      </left>
      <right style="double">
        <color indexed="64"/>
      </right>
      <top/>
      <bottom style="thin">
        <color auto="1"/>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auto="1"/>
      </top>
      <bottom/>
      <diagonal/>
    </border>
    <border>
      <left style="medium">
        <color indexed="64"/>
      </left>
      <right style="medium">
        <color indexed="64"/>
      </right>
      <top/>
      <bottom style="dotted">
        <color auto="1"/>
      </bottom>
      <diagonal/>
    </border>
    <border>
      <left/>
      <right style="thin">
        <color indexed="64"/>
      </right>
      <top/>
      <bottom style="dotted">
        <color auto="1"/>
      </bottom>
      <diagonal/>
    </border>
    <border>
      <left/>
      <right style="thin">
        <color indexed="64"/>
      </right>
      <top/>
      <bottom/>
      <diagonal/>
    </border>
    <border>
      <left style="double">
        <color auto="1"/>
      </left>
      <right/>
      <top/>
      <bottom/>
      <diagonal/>
    </border>
    <border>
      <left style="thin">
        <color indexed="64"/>
      </left>
      <right style="thin">
        <color indexed="64"/>
      </right>
      <top style="dotted">
        <color auto="1"/>
      </top>
      <bottom style="dotted">
        <color indexed="64"/>
      </bottom>
      <diagonal/>
    </border>
    <border>
      <left style="medium">
        <color indexed="64"/>
      </left>
      <right style="double">
        <color indexed="64"/>
      </right>
      <top/>
      <bottom/>
      <diagonal/>
    </border>
    <border>
      <left style="medium">
        <color indexed="64"/>
      </left>
      <right style="medium">
        <color indexed="64"/>
      </right>
      <top/>
      <bottom style="thin">
        <color indexed="64"/>
      </bottom>
      <diagonal/>
    </border>
    <border>
      <left/>
      <right style="thin">
        <color indexed="64"/>
      </right>
      <top style="dotted">
        <color auto="1"/>
      </top>
      <bottom style="dotted">
        <color auto="1"/>
      </bottom>
      <diagonal/>
    </border>
    <border>
      <left style="medium">
        <color indexed="64"/>
      </left>
      <right style="medium">
        <color indexed="64"/>
      </right>
      <top style="dotted">
        <color auto="1"/>
      </top>
      <bottom style="dotted">
        <color auto="1"/>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dotted">
        <color auto="1"/>
      </top>
      <bottom style="dotted">
        <color indexed="64"/>
      </bottom>
      <diagonal/>
    </border>
    <border>
      <left style="thin">
        <color indexed="64"/>
      </left>
      <right/>
      <top style="dotted">
        <color indexed="64"/>
      </top>
      <bottom style="medium">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medium">
        <color indexed="64"/>
      </bottom>
      <diagonal/>
    </border>
    <border>
      <left style="thin">
        <color indexed="64"/>
      </left>
      <right/>
      <top style="medium">
        <color indexed="64"/>
      </top>
      <bottom style="medium">
        <color indexed="64"/>
      </bottom>
      <diagonal/>
    </border>
    <border>
      <left style="thin">
        <color auto="1"/>
      </left>
      <right style="double">
        <color indexed="64"/>
      </right>
      <top/>
      <bottom/>
      <diagonal/>
    </border>
    <border diagonalUp="1" diagonalDown="1">
      <left style="thin">
        <color indexed="64"/>
      </left>
      <right/>
      <top style="dotted">
        <color indexed="64"/>
      </top>
      <bottom style="thin">
        <color indexed="64"/>
      </bottom>
      <diagonal style="thin">
        <color indexed="64"/>
      </diagonal>
    </border>
    <border diagonalUp="1" diagonalDown="1">
      <left/>
      <right/>
      <top style="dotted">
        <color indexed="64"/>
      </top>
      <bottom style="thin">
        <color indexed="64"/>
      </bottom>
      <diagonal style="thin">
        <color indexed="64"/>
      </diagonal>
    </border>
    <border diagonalUp="1" diagonalDown="1">
      <left/>
      <right style="medium">
        <color indexed="64"/>
      </right>
      <top style="dotted">
        <color indexed="64"/>
      </top>
      <bottom style="thin">
        <color indexed="64"/>
      </bottom>
      <diagonal style="thin">
        <color indexed="64"/>
      </diagonal>
    </border>
    <border diagonalUp="1" diagonalDown="1">
      <left/>
      <right style="thin">
        <color indexed="64"/>
      </right>
      <top style="dotted">
        <color indexed="64"/>
      </top>
      <bottom style="thin">
        <color indexed="64"/>
      </bottom>
      <diagonal style="thin">
        <color indexed="64"/>
      </diagonal>
    </border>
    <border>
      <left style="double">
        <color auto="1"/>
      </left>
      <right/>
      <top style="thin">
        <color auto="1"/>
      </top>
      <bottom style="double">
        <color indexed="64"/>
      </bottom>
      <diagonal/>
    </border>
    <border>
      <left/>
      <right/>
      <top style="thin">
        <color auto="1"/>
      </top>
      <bottom style="double">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style="dotted">
        <color indexed="64"/>
      </bottom>
      <diagonal/>
    </border>
    <border>
      <left style="medium">
        <color indexed="64"/>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style="medium">
        <color indexed="64"/>
      </left>
      <right style="medium">
        <color indexed="64"/>
      </right>
      <top style="dotted">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s>
  <cellStyleXfs count="10">
    <xf numFmtId="0" fontId="0" fillId="0" borderId="0"/>
    <xf numFmtId="44"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xf numFmtId="37" fontId="1" fillId="0" borderId="0" applyFont="0" applyFill="0" applyBorder="0" applyProtection="0">
      <alignment horizontal="center" vertical="center"/>
    </xf>
    <xf numFmtId="14" fontId="1" fillId="0" borderId="0" applyFont="0" applyFill="0" applyBorder="0">
      <alignment horizontal="center" vertical="center"/>
    </xf>
    <xf numFmtId="0" fontId="31" fillId="0" borderId="0"/>
    <xf numFmtId="0" fontId="1" fillId="0" borderId="0" applyNumberFormat="0" applyFill="0" applyProtection="0">
      <alignment horizontal="right" vertical="center" indent="1"/>
    </xf>
    <xf numFmtId="0" fontId="33" fillId="0" borderId="0" applyNumberFormat="0" applyFill="0" applyAlignment="0" applyProtection="0"/>
    <xf numFmtId="0" fontId="34" fillId="0" borderId="0" applyNumberFormat="0" applyFill="0" applyBorder="0" applyAlignment="0" applyProtection="0"/>
  </cellStyleXfs>
  <cellXfs count="287">
    <xf numFmtId="0" fontId="0" fillId="0" borderId="0" xfId="0"/>
    <xf numFmtId="0" fontId="3" fillId="0" borderId="9" xfId="0" applyFont="1" applyBorder="1" applyAlignment="1">
      <alignment horizontal="left" vertical="center"/>
    </xf>
    <xf numFmtId="0" fontId="3" fillId="0" borderId="3" xfId="0" applyFont="1" applyBorder="1" applyAlignment="1">
      <alignment horizontal="left" vertical="center"/>
    </xf>
    <xf numFmtId="0" fontId="3" fillId="0" borderId="0" xfId="0" applyFont="1" applyAlignment="1">
      <alignment horizontal="left" vertical="center"/>
    </xf>
    <xf numFmtId="0" fontId="3" fillId="0" borderId="4" xfId="0" applyFont="1" applyBorder="1" applyAlignment="1">
      <alignment horizontal="left" vertical="center"/>
    </xf>
    <xf numFmtId="0" fontId="3" fillId="0" borderId="0" xfId="0" applyFont="1"/>
    <xf numFmtId="9" fontId="11" fillId="0" borderId="22" xfId="2" applyFont="1" applyBorder="1" applyAlignment="1">
      <alignment horizontal="center" vertical="center" wrapText="1"/>
    </xf>
    <xf numFmtId="9" fontId="12" fillId="2" borderId="5" xfId="2" applyFont="1" applyFill="1" applyBorder="1" applyAlignment="1">
      <alignment horizontal="center" vertical="center"/>
    </xf>
    <xf numFmtId="0" fontId="0" fillId="0" borderId="23" xfId="0" applyBorder="1"/>
    <xf numFmtId="0" fontId="0" fillId="0" borderId="0" xfId="0" applyAlignment="1">
      <alignment vertical="center"/>
    </xf>
    <xf numFmtId="0" fontId="0" fillId="0" borderId="0" xfId="0" applyAlignment="1">
      <alignment wrapText="1"/>
    </xf>
    <xf numFmtId="0" fontId="4" fillId="0" borderId="11" xfId="0" applyFont="1" applyBorder="1" applyAlignment="1">
      <alignment horizontal="center" vertical="center"/>
    </xf>
    <xf numFmtId="0" fontId="4" fillId="0" borderId="30" xfId="0" applyFont="1" applyBorder="1" applyAlignment="1">
      <alignment horizontal="center" vertical="center" wrapText="1"/>
    </xf>
    <xf numFmtId="0" fontId="0" fillId="0" borderId="32" xfId="0" applyBorder="1"/>
    <xf numFmtId="0" fontId="0" fillId="0" borderId="33" xfId="0" applyBorder="1" applyAlignment="1">
      <alignment wrapText="1"/>
    </xf>
    <xf numFmtId="0" fontId="4" fillId="0" borderId="11" xfId="0" applyFont="1" applyBorder="1" applyAlignment="1">
      <alignment horizontal="center" vertical="center" wrapText="1"/>
    </xf>
    <xf numFmtId="0" fontId="0" fillId="0" borderId="32" xfId="0" applyBorder="1" applyAlignment="1">
      <alignment wrapText="1"/>
    </xf>
    <xf numFmtId="0" fontId="0" fillId="0" borderId="40" xfId="0" applyBorder="1" applyAlignment="1">
      <alignment wrapText="1"/>
    </xf>
    <xf numFmtId="0" fontId="19" fillId="0" borderId="0" xfId="0" applyFont="1" applyAlignment="1">
      <alignment horizontal="center" vertical="center"/>
    </xf>
    <xf numFmtId="0" fontId="4" fillId="0" borderId="17" xfId="0" applyFont="1" applyBorder="1" applyAlignment="1">
      <alignment horizontal="center" vertical="center"/>
    </xf>
    <xf numFmtId="0" fontId="4" fillId="0" borderId="41" xfId="0" applyFont="1" applyBorder="1" applyAlignment="1">
      <alignment horizontal="center" vertical="center" wrapText="1"/>
    </xf>
    <xf numFmtId="9" fontId="11" fillId="3" borderId="41" xfId="2" applyFont="1" applyFill="1" applyBorder="1"/>
    <xf numFmtId="9" fontId="11" fillId="0" borderId="41" xfId="2" applyFont="1" applyBorder="1"/>
    <xf numFmtId="9" fontId="11" fillId="5" borderId="41" xfId="2" applyFont="1" applyFill="1" applyBorder="1"/>
    <xf numFmtId="0" fontId="4" fillId="0" borderId="46" xfId="0" applyFont="1" applyBorder="1" applyAlignment="1">
      <alignment horizontal="center" vertical="center" wrapText="1"/>
    </xf>
    <xf numFmtId="164" fontId="13" fillId="2" borderId="13" xfId="3" applyNumberFormat="1" applyFont="1" applyFill="1" applyBorder="1" applyAlignment="1">
      <alignment horizontal="center" vertical="center"/>
    </xf>
    <xf numFmtId="164" fontId="15" fillId="2" borderId="13" xfId="0" applyNumberFormat="1" applyFont="1" applyFill="1" applyBorder="1" applyAlignment="1">
      <alignment horizontal="center" vertical="center"/>
    </xf>
    <xf numFmtId="164" fontId="2" fillId="3" borderId="11" xfId="1" applyNumberFormat="1" applyFont="1" applyFill="1" applyBorder="1"/>
    <xf numFmtId="164" fontId="11" fillId="3" borderId="35" xfId="1" applyNumberFormat="1" applyFont="1" applyFill="1" applyBorder="1"/>
    <xf numFmtId="164" fontId="0" fillId="0" borderId="11" xfId="1" applyNumberFormat="1" applyFont="1" applyBorder="1"/>
    <xf numFmtId="164" fontId="11" fillId="0" borderId="35" xfId="1" applyNumberFormat="1" applyFont="1" applyBorder="1"/>
    <xf numFmtId="164" fontId="0" fillId="5" borderId="11" xfId="1" applyNumberFormat="1" applyFont="1" applyFill="1" applyBorder="1"/>
    <xf numFmtId="164" fontId="11" fillId="5" borderId="35" xfId="1" applyNumberFormat="1" applyFont="1" applyFill="1" applyBorder="1"/>
    <xf numFmtId="10" fontId="12" fillId="2" borderId="5" xfId="2" applyNumberFormat="1" applyFont="1" applyFill="1" applyBorder="1" applyAlignment="1">
      <alignment horizontal="center" vertical="center"/>
    </xf>
    <xf numFmtId="10" fontId="11" fillId="0" borderId="22" xfId="2" applyNumberFormat="1" applyFont="1" applyBorder="1" applyAlignment="1">
      <alignment horizontal="center" vertical="center" wrapText="1"/>
    </xf>
    <xf numFmtId="10" fontId="18" fillId="4" borderId="5" xfId="2" applyNumberFormat="1" applyFont="1" applyFill="1" applyBorder="1" applyAlignment="1">
      <alignment horizontal="center" vertical="center"/>
    </xf>
    <xf numFmtId="164" fontId="0" fillId="0" borderId="30" xfId="0" applyNumberFormat="1" applyBorder="1"/>
    <xf numFmtId="164" fontId="12" fillId="2" borderId="8" xfId="3" applyNumberFormat="1" applyFont="1" applyFill="1" applyBorder="1" applyAlignment="1">
      <alignment horizontal="center" vertical="center"/>
    </xf>
    <xf numFmtId="164" fontId="11" fillId="0" borderId="43" xfId="1" applyNumberFormat="1" applyFont="1" applyBorder="1" applyAlignment="1">
      <alignment horizontal="center" vertical="center" wrapText="1"/>
    </xf>
    <xf numFmtId="164" fontId="11" fillId="0" borderId="44" xfId="1" applyNumberFormat="1" applyFont="1" applyBorder="1" applyAlignment="1">
      <alignment horizontal="center" vertical="center" wrapText="1"/>
    </xf>
    <xf numFmtId="164" fontId="11" fillId="0" borderId="45" xfId="1" applyNumberFormat="1" applyFont="1" applyBorder="1" applyAlignment="1">
      <alignment horizontal="center" vertical="center" wrapText="1"/>
    </xf>
    <xf numFmtId="164" fontId="11" fillId="3" borderId="46" xfId="1" applyNumberFormat="1" applyFont="1" applyFill="1" applyBorder="1"/>
    <xf numFmtId="0" fontId="0" fillId="0" borderId="50" xfId="0" applyBorder="1" applyAlignment="1">
      <alignment wrapText="1"/>
    </xf>
    <xf numFmtId="164" fontId="0" fillId="0" borderId="51" xfId="1" applyNumberFormat="1" applyFont="1" applyBorder="1"/>
    <xf numFmtId="0" fontId="0" fillId="0" borderId="53" xfId="0" applyBorder="1" applyAlignment="1">
      <alignment wrapText="1"/>
    </xf>
    <xf numFmtId="9" fontId="0" fillId="0" borderId="0" xfId="2" applyFont="1" applyAlignment="1">
      <alignment horizontal="center"/>
    </xf>
    <xf numFmtId="164" fontId="11" fillId="0" borderId="51" xfId="1" applyNumberFormat="1" applyFont="1" applyBorder="1"/>
    <xf numFmtId="164" fontId="11" fillId="0" borderId="54" xfId="1" applyNumberFormat="1" applyFont="1" applyBorder="1"/>
    <xf numFmtId="10" fontId="11" fillId="3" borderId="30" xfId="2" applyNumberFormat="1" applyFont="1" applyFill="1" applyBorder="1"/>
    <xf numFmtId="0" fontId="0" fillId="0" borderId="60" xfId="0" applyBorder="1" applyAlignment="1">
      <alignment wrapText="1"/>
    </xf>
    <xf numFmtId="0" fontId="2" fillId="8" borderId="61" xfId="0" applyFont="1" applyFill="1" applyBorder="1" applyAlignment="1">
      <alignment horizontal="left"/>
    </xf>
    <xf numFmtId="164" fontId="11" fillId="8" borderId="62" xfId="1" applyNumberFormat="1" applyFont="1" applyFill="1" applyBorder="1"/>
    <xf numFmtId="9" fontId="11" fillId="8" borderId="41" xfId="2" applyFont="1" applyFill="1" applyBorder="1"/>
    <xf numFmtId="0" fontId="2" fillId="8" borderId="57" xfId="0" applyFont="1" applyFill="1" applyBorder="1" applyAlignment="1">
      <alignment horizontal="left" wrapText="1"/>
    </xf>
    <xf numFmtId="164" fontId="11" fillId="3" borderId="46" xfId="1" applyNumberFormat="1" applyFont="1" applyFill="1" applyBorder="1" applyAlignment="1">
      <alignment vertical="center"/>
    </xf>
    <xf numFmtId="164" fontId="11" fillId="0" borderId="52" xfId="1" applyNumberFormat="1" applyFont="1" applyBorder="1" applyAlignment="1">
      <alignment vertical="center"/>
    </xf>
    <xf numFmtId="164" fontId="11" fillId="5" borderId="46" xfId="1" applyNumberFormat="1" applyFont="1" applyFill="1" applyBorder="1" applyAlignment="1">
      <alignment vertical="center"/>
    </xf>
    <xf numFmtId="164" fontId="11" fillId="0" borderId="46" xfId="1" applyNumberFormat="1" applyFont="1" applyBorder="1" applyAlignment="1">
      <alignment vertical="center"/>
    </xf>
    <xf numFmtId="0" fontId="0" fillId="0" borderId="64" xfId="0" applyBorder="1" applyAlignment="1">
      <alignment wrapText="1"/>
    </xf>
    <xf numFmtId="164" fontId="11" fillId="0" borderId="63" xfId="1" applyNumberFormat="1" applyFont="1" applyBorder="1" applyAlignment="1">
      <alignment vertical="center"/>
    </xf>
    <xf numFmtId="164" fontId="0" fillId="0" borderId="25" xfId="1" applyNumberFormat="1" applyFont="1" applyBorder="1" applyAlignment="1">
      <alignment vertical="center"/>
    </xf>
    <xf numFmtId="9" fontId="0" fillId="0" borderId="0" xfId="2" applyFont="1" applyAlignment="1">
      <alignment horizontal="center" vertical="center"/>
    </xf>
    <xf numFmtId="0" fontId="23" fillId="0" borderId="0" xfId="0" applyFont="1"/>
    <xf numFmtId="0" fontId="23" fillId="0" borderId="0" xfId="0" applyFont="1" applyAlignment="1">
      <alignment horizontal="left" vertical="center"/>
    </xf>
    <xf numFmtId="164" fontId="16" fillId="3" borderId="13" xfId="0" applyNumberFormat="1" applyFont="1" applyFill="1" applyBorder="1" applyAlignment="1">
      <alignment horizontal="center" vertical="center"/>
    </xf>
    <xf numFmtId="164" fontId="16" fillId="3" borderId="8" xfId="0" applyNumberFormat="1" applyFont="1" applyFill="1" applyBorder="1" applyAlignment="1">
      <alignment horizontal="right" vertical="center" wrapText="1"/>
    </xf>
    <xf numFmtId="9" fontId="18" fillId="3" borderId="5" xfId="2" applyFont="1" applyFill="1" applyBorder="1" applyAlignment="1">
      <alignment horizontal="center" vertical="center"/>
    </xf>
    <xf numFmtId="0" fontId="0" fillId="0" borderId="65" xfId="0" applyBorder="1" applyAlignment="1">
      <alignment wrapText="1"/>
    </xf>
    <xf numFmtId="164" fontId="0" fillId="0" borderId="67" xfId="1" applyNumberFormat="1" applyFont="1" applyBorder="1"/>
    <xf numFmtId="164" fontId="11" fillId="0" borderId="69" xfId="1" applyNumberFormat="1" applyFont="1" applyBorder="1" applyAlignment="1">
      <alignment vertical="center"/>
    </xf>
    <xf numFmtId="0" fontId="0" fillId="0" borderId="70" xfId="0" applyBorder="1" applyAlignment="1">
      <alignment wrapText="1"/>
    </xf>
    <xf numFmtId="164" fontId="11" fillId="0" borderId="71" xfId="1" applyNumberFormat="1" applyFont="1" applyBorder="1" applyAlignment="1">
      <alignment vertical="center"/>
    </xf>
    <xf numFmtId="0" fontId="0" fillId="0" borderId="22" xfId="0" applyBorder="1"/>
    <xf numFmtId="0" fontId="0" fillId="0" borderId="47" xfId="0" applyBorder="1"/>
    <xf numFmtId="0" fontId="0" fillId="0" borderId="5" xfId="0" applyBorder="1"/>
    <xf numFmtId="0" fontId="4" fillId="0" borderId="13" xfId="0" applyFont="1" applyBorder="1" applyAlignment="1">
      <alignment horizontal="center" vertical="center"/>
    </xf>
    <xf numFmtId="0" fontId="4" fillId="0" borderId="72" xfId="0" applyFont="1" applyBorder="1" applyAlignment="1">
      <alignment horizontal="center" vertical="center"/>
    </xf>
    <xf numFmtId="44" fontId="0" fillId="0" borderId="13" xfId="1" applyFont="1" applyBorder="1"/>
    <xf numFmtId="44" fontId="0" fillId="0" borderId="72" xfId="1" applyFont="1" applyBorder="1"/>
    <xf numFmtId="44" fontId="2" fillId="0" borderId="13" xfId="1" applyFont="1" applyBorder="1"/>
    <xf numFmtId="44" fontId="2" fillId="0" borderId="72" xfId="1" applyFont="1" applyBorder="1"/>
    <xf numFmtId="44" fontId="2" fillId="0" borderId="81" xfId="1" applyFont="1" applyBorder="1"/>
    <xf numFmtId="44" fontId="2" fillId="0" borderId="71" xfId="1" applyFont="1" applyBorder="1"/>
    <xf numFmtId="44" fontId="2" fillId="0" borderId="82" xfId="1" applyFont="1" applyBorder="1"/>
    <xf numFmtId="0" fontId="4" fillId="0" borderId="83" xfId="0" applyFont="1" applyBorder="1" applyAlignment="1">
      <alignment horizontal="center" vertical="center"/>
    </xf>
    <xf numFmtId="0" fontId="4" fillId="0" borderId="5" xfId="0" applyFont="1" applyBorder="1" applyAlignment="1">
      <alignment horizontal="center" vertical="center" wrapText="1"/>
    </xf>
    <xf numFmtId="44" fontId="2" fillId="0" borderId="83" xfId="1" applyFont="1" applyBorder="1"/>
    <xf numFmtId="44" fontId="2" fillId="0" borderId="5" xfId="1" applyFont="1" applyBorder="1"/>
    <xf numFmtId="44" fontId="0" fillId="0" borderId="83" xfId="1" applyFont="1" applyBorder="1"/>
    <xf numFmtId="44" fontId="0" fillId="0" borderId="5" xfId="1" applyFont="1" applyBorder="1"/>
    <xf numFmtId="0" fontId="2" fillId="0" borderId="5" xfId="0" applyFont="1" applyBorder="1" applyAlignment="1">
      <alignment horizontal="right"/>
    </xf>
    <xf numFmtId="164" fontId="16" fillId="9" borderId="13" xfId="0" applyNumberFormat="1" applyFont="1" applyFill="1" applyBorder="1" applyAlignment="1">
      <alignment horizontal="center" vertical="center"/>
    </xf>
    <xf numFmtId="10" fontId="18" fillId="9" borderId="5" xfId="2" applyNumberFormat="1" applyFont="1" applyFill="1" applyBorder="1" applyAlignment="1">
      <alignment horizontal="center" vertical="center"/>
    </xf>
    <xf numFmtId="164" fontId="0" fillId="0" borderId="30" xfId="1" applyNumberFormat="1" applyFont="1" applyBorder="1" applyAlignment="1">
      <alignment vertical="center"/>
    </xf>
    <xf numFmtId="164" fontId="11" fillId="0" borderId="67" xfId="1" applyNumberFormat="1" applyFont="1" applyBorder="1"/>
    <xf numFmtId="0" fontId="23" fillId="0" borderId="0" xfId="0" applyFont="1" applyAlignment="1">
      <alignment wrapText="1"/>
    </xf>
    <xf numFmtId="0" fontId="17" fillId="0" borderId="0" xfId="0" applyFont="1" applyAlignment="1">
      <alignment horizontal="right" vertical="center"/>
    </xf>
    <xf numFmtId="164" fontId="16" fillId="0" borderId="0" xfId="0" applyNumberFormat="1" applyFont="1" applyAlignment="1">
      <alignment horizontal="center" vertical="center"/>
    </xf>
    <xf numFmtId="164" fontId="16" fillId="0" borderId="0" xfId="0" applyNumberFormat="1" applyFont="1" applyAlignment="1">
      <alignment horizontal="right" vertical="center" wrapText="1"/>
    </xf>
    <xf numFmtId="10" fontId="18" fillId="0" borderId="0" xfId="2" applyNumberFormat="1" applyFont="1" applyFill="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164" fontId="11" fillId="10" borderId="36" xfId="1" applyNumberFormat="1" applyFont="1" applyFill="1" applyBorder="1"/>
    <xf numFmtId="10" fontId="11" fillId="10" borderId="31" xfId="2" applyNumberFormat="1" applyFont="1" applyFill="1" applyBorder="1"/>
    <xf numFmtId="10" fontId="18" fillId="6" borderId="5" xfId="2" applyNumberFormat="1" applyFont="1" applyFill="1" applyBorder="1" applyAlignment="1">
      <alignment horizontal="center" vertical="center"/>
    </xf>
    <xf numFmtId="164" fontId="11" fillId="10" borderId="31" xfId="0" applyNumberFormat="1" applyFont="1" applyFill="1" applyBorder="1" applyAlignment="1">
      <alignment vertical="center"/>
    </xf>
    <xf numFmtId="0" fontId="4" fillId="0" borderId="91" xfId="0" applyFont="1" applyBorder="1" applyAlignment="1">
      <alignment horizontal="center" vertical="center"/>
    </xf>
    <xf numFmtId="0" fontId="4" fillId="0" borderId="92" xfId="0" applyFont="1" applyBorder="1" applyAlignment="1">
      <alignment horizontal="center" vertical="center"/>
    </xf>
    <xf numFmtId="0" fontId="4" fillId="0" borderId="93" xfId="0" applyFont="1" applyBorder="1" applyAlignment="1">
      <alignment horizontal="center" vertical="center"/>
    </xf>
    <xf numFmtId="164" fontId="13" fillId="2" borderId="72" xfId="3" applyNumberFormat="1" applyFont="1" applyFill="1" applyBorder="1" applyAlignment="1">
      <alignment horizontal="center" vertical="center"/>
    </xf>
    <xf numFmtId="164" fontId="13" fillId="2" borderId="14" xfId="3" applyNumberFormat="1" applyFont="1" applyFill="1" applyBorder="1" applyAlignment="1">
      <alignment horizontal="center" vertical="center"/>
    </xf>
    <xf numFmtId="164" fontId="15" fillId="2" borderId="72" xfId="0" applyNumberFormat="1" applyFont="1" applyFill="1" applyBorder="1" applyAlignment="1">
      <alignment horizontal="center" vertical="center"/>
    </xf>
    <xf numFmtId="164" fontId="15" fillId="2" borderId="14" xfId="0" applyNumberFormat="1" applyFont="1" applyFill="1" applyBorder="1" applyAlignment="1">
      <alignment horizontal="center" vertical="center"/>
    </xf>
    <xf numFmtId="164" fontId="16" fillId="3" borderId="72" xfId="0" applyNumberFormat="1" applyFont="1" applyFill="1" applyBorder="1" applyAlignment="1">
      <alignment horizontal="center" vertical="center"/>
    </xf>
    <xf numFmtId="164" fontId="16" fillId="3" borderId="14" xfId="0" applyNumberFormat="1" applyFont="1" applyFill="1" applyBorder="1" applyAlignment="1">
      <alignment horizontal="center" vertical="center"/>
    </xf>
    <xf numFmtId="164" fontId="16" fillId="9" borderId="8" xfId="0" applyNumberFormat="1" applyFont="1" applyFill="1" applyBorder="1" applyAlignment="1">
      <alignment horizontal="right" vertical="center" wrapText="1"/>
    </xf>
    <xf numFmtId="164" fontId="16" fillId="6" borderId="8" xfId="0" applyNumberFormat="1" applyFont="1" applyFill="1" applyBorder="1" applyAlignment="1">
      <alignment horizontal="right" vertical="center" wrapText="1"/>
    </xf>
    <xf numFmtId="164" fontId="16" fillId="4" borderId="8" xfId="0" applyNumberFormat="1" applyFont="1" applyFill="1" applyBorder="1" applyAlignment="1">
      <alignment horizontal="right" vertical="center" wrapText="1"/>
    </xf>
    <xf numFmtId="0" fontId="2" fillId="8" borderId="15" xfId="1" applyNumberFormat="1" applyFont="1" applyFill="1" applyBorder="1"/>
    <xf numFmtId="0" fontId="2" fillId="8" borderId="18" xfId="1" applyNumberFormat="1" applyFont="1" applyFill="1" applyBorder="1"/>
    <xf numFmtId="164" fontId="14" fillId="0" borderId="19" xfId="1" applyNumberFormat="1" applyFont="1" applyBorder="1" applyAlignment="1" applyProtection="1">
      <alignment horizontal="center" vertical="center"/>
      <protection locked="0"/>
    </xf>
    <xf numFmtId="164" fontId="14" fillId="0" borderId="12" xfId="1" applyNumberFormat="1" applyFont="1" applyBorder="1" applyAlignment="1" applyProtection="1">
      <alignment horizontal="center" vertical="center"/>
      <protection locked="0"/>
    </xf>
    <xf numFmtId="164" fontId="14" fillId="0" borderId="16" xfId="1" applyNumberFormat="1" applyFont="1" applyBorder="1" applyAlignment="1" applyProtection="1">
      <alignment horizontal="center" vertical="center"/>
      <protection locked="0"/>
    </xf>
    <xf numFmtId="164" fontId="14" fillId="0" borderId="20" xfId="1" applyNumberFormat="1" applyFont="1" applyBorder="1" applyAlignment="1" applyProtection="1">
      <alignment horizontal="center" vertical="center"/>
      <protection locked="0"/>
    </xf>
    <xf numFmtId="164" fontId="14" fillId="0" borderId="11" xfId="1" applyNumberFormat="1" applyFont="1" applyBorder="1" applyAlignment="1" applyProtection="1">
      <alignment horizontal="center" vertical="center"/>
      <protection locked="0"/>
    </xf>
    <xf numFmtId="164" fontId="14" fillId="0" borderId="17" xfId="1" applyNumberFormat="1" applyFont="1" applyBorder="1" applyAlignment="1" applyProtection="1">
      <alignment horizontal="center" vertical="center"/>
      <protection locked="0"/>
    </xf>
    <xf numFmtId="164" fontId="14" fillId="0" borderId="21" xfId="1" applyNumberFormat="1" applyFont="1" applyBorder="1" applyAlignment="1" applyProtection="1">
      <alignment horizontal="center" vertical="center"/>
      <protection locked="0"/>
    </xf>
    <xf numFmtId="164" fontId="14" fillId="0" borderId="15" xfId="1" applyNumberFormat="1" applyFont="1" applyBorder="1" applyAlignment="1" applyProtection="1">
      <alignment horizontal="center" vertical="center"/>
      <protection locked="0"/>
    </xf>
    <xf numFmtId="164" fontId="14" fillId="0" borderId="18" xfId="1" applyNumberFormat="1" applyFont="1" applyBorder="1" applyAlignment="1" applyProtection="1">
      <alignment horizontal="center" vertical="center"/>
      <protection locked="0"/>
    </xf>
    <xf numFmtId="44" fontId="0" fillId="0" borderId="73" xfId="1" applyFont="1" applyBorder="1" applyProtection="1">
      <protection locked="0"/>
    </xf>
    <xf numFmtId="44" fontId="0" fillId="0" borderId="74" xfId="1" applyFont="1" applyBorder="1" applyProtection="1">
      <protection locked="0"/>
    </xf>
    <xf numFmtId="44" fontId="0" fillId="0" borderId="78" xfId="1" applyFont="1" applyBorder="1" applyProtection="1">
      <protection locked="0"/>
    </xf>
    <xf numFmtId="44" fontId="0" fillId="0" borderId="75" xfId="1" applyFont="1" applyBorder="1" applyProtection="1">
      <protection locked="0"/>
    </xf>
    <xf numFmtId="44" fontId="0" fillId="0" borderId="67" xfId="1" applyFont="1" applyBorder="1" applyProtection="1">
      <protection locked="0"/>
    </xf>
    <xf numFmtId="44" fontId="0" fillId="0" borderId="79" xfId="1" applyFont="1" applyBorder="1" applyProtection="1">
      <protection locked="0"/>
    </xf>
    <xf numFmtId="44" fontId="0" fillId="0" borderId="76" xfId="1" applyFont="1" applyBorder="1" applyProtection="1">
      <protection locked="0"/>
    </xf>
    <xf numFmtId="44" fontId="0" fillId="0" borderId="77" xfId="1" applyFont="1" applyBorder="1" applyProtection="1">
      <protection locked="0"/>
    </xf>
    <xf numFmtId="44" fontId="0" fillId="0" borderId="80" xfId="1" applyFont="1" applyBorder="1" applyProtection="1">
      <protection locked="0"/>
    </xf>
    <xf numFmtId="0" fontId="19" fillId="0" borderId="0" xfId="0" applyFont="1" applyAlignment="1" applyProtection="1">
      <alignment horizontal="center" vertical="center"/>
      <protection locked="0"/>
    </xf>
    <xf numFmtId="164" fontId="0" fillId="0" borderId="51" xfId="1" applyNumberFormat="1" applyFont="1" applyBorder="1" applyProtection="1">
      <protection locked="0"/>
    </xf>
    <xf numFmtId="0" fontId="4" fillId="0" borderId="0" xfId="0" applyFont="1" applyAlignment="1">
      <alignment horizontal="center" vertical="center" wrapText="1"/>
    </xf>
    <xf numFmtId="9" fontId="0" fillId="0" borderId="0" xfId="2" applyFont="1" applyBorder="1" applyAlignment="1">
      <alignment vertical="center"/>
    </xf>
    <xf numFmtId="0" fontId="26" fillId="0" borderId="0" xfId="0" applyFont="1" applyAlignment="1">
      <alignment horizontal="center" vertical="center"/>
    </xf>
    <xf numFmtId="0" fontId="0" fillId="0" borderId="3" xfId="0" applyBorder="1"/>
    <xf numFmtId="0" fontId="0" fillId="0" borderId="9" xfId="0" applyBorder="1"/>
    <xf numFmtId="0" fontId="2" fillId="0" borderId="6" xfId="0" applyFont="1" applyBorder="1" applyAlignment="1">
      <alignment horizontal="right"/>
    </xf>
    <xf numFmtId="44" fontId="0" fillId="0" borderId="94" xfId="1" applyFont="1" applyBorder="1" applyProtection="1">
      <protection locked="0"/>
    </xf>
    <xf numFmtId="44" fontId="2" fillId="0" borderId="63" xfId="1" applyFont="1" applyBorder="1"/>
    <xf numFmtId="44" fontId="0" fillId="0" borderId="95" xfId="1" applyFont="1" applyBorder="1" applyProtection="1">
      <protection locked="0"/>
    </xf>
    <xf numFmtId="44" fontId="0" fillId="0" borderId="96" xfId="1" applyFont="1" applyBorder="1" applyProtection="1">
      <protection locked="0"/>
    </xf>
    <xf numFmtId="44" fontId="0" fillId="0" borderId="97" xfId="1" applyFont="1" applyBorder="1" applyProtection="1">
      <protection locked="0"/>
    </xf>
    <xf numFmtId="44" fontId="2" fillId="0" borderId="98" xfId="1" applyFont="1" applyBorder="1"/>
    <xf numFmtId="44" fontId="2" fillId="0" borderId="8" xfId="1" applyFont="1" applyBorder="1"/>
    <xf numFmtId="10" fontId="2" fillId="0" borderId="22" xfId="1" applyNumberFormat="1" applyFont="1" applyBorder="1"/>
    <xf numFmtId="0" fontId="0" fillId="0" borderId="22" xfId="0" applyBorder="1" applyAlignment="1">
      <alignment vertical="center"/>
    </xf>
    <xf numFmtId="10" fontId="2" fillId="0" borderId="1" xfId="1" applyNumberFormat="1" applyFont="1" applyBorder="1"/>
    <xf numFmtId="0" fontId="14" fillId="0" borderId="33" xfId="0" applyFont="1" applyBorder="1" applyAlignment="1">
      <alignment horizontal="right"/>
    </xf>
    <xf numFmtId="0" fontId="0" fillId="0" borderId="33" xfId="0" applyBorder="1" applyAlignment="1">
      <alignment horizontal="right"/>
    </xf>
    <xf numFmtId="44" fontId="2" fillId="3" borderId="11" xfId="0" applyNumberFormat="1" applyFont="1" applyFill="1" applyBorder="1" applyAlignment="1">
      <alignment wrapText="1"/>
    </xf>
    <xf numFmtId="165" fontId="11" fillId="3" borderId="30" xfId="2" applyNumberFormat="1" applyFont="1" applyFill="1" applyBorder="1"/>
    <xf numFmtId="165" fontId="11" fillId="5" borderId="30" xfId="2" applyNumberFormat="1" applyFont="1" applyFill="1" applyBorder="1"/>
    <xf numFmtId="165" fontId="11" fillId="0" borderId="30" xfId="2" applyNumberFormat="1" applyFont="1" applyBorder="1"/>
    <xf numFmtId="165" fontId="11" fillId="10" borderId="31" xfId="2" applyNumberFormat="1" applyFont="1" applyFill="1" applyBorder="1"/>
    <xf numFmtId="0" fontId="4" fillId="0" borderId="99" xfId="0" applyFont="1" applyBorder="1" applyAlignment="1">
      <alignment horizontal="center" vertical="center"/>
    </xf>
    <xf numFmtId="44" fontId="0" fillId="0" borderId="100" xfId="1" applyFont="1" applyBorder="1" applyProtection="1">
      <protection locked="0"/>
    </xf>
    <xf numFmtId="44" fontId="0" fillId="0" borderId="70" xfId="1" applyFont="1" applyBorder="1" applyProtection="1">
      <protection locked="0"/>
    </xf>
    <xf numFmtId="44" fontId="0" fillId="0" borderId="101" xfId="1" applyFont="1" applyBorder="1" applyProtection="1">
      <protection locked="0"/>
    </xf>
    <xf numFmtId="0" fontId="4" fillId="0" borderId="5" xfId="0" applyFont="1" applyBorder="1" applyAlignment="1">
      <alignment horizontal="center" vertical="center"/>
    </xf>
    <xf numFmtId="44" fontId="0" fillId="0" borderId="0" xfId="1" applyFont="1"/>
    <xf numFmtId="44" fontId="0" fillId="0" borderId="102" xfId="1" applyFont="1" applyBorder="1" applyProtection="1">
      <protection locked="0"/>
    </xf>
    <xf numFmtId="44" fontId="0" fillId="0" borderId="103" xfId="1" applyFont="1" applyBorder="1" applyProtection="1">
      <protection locked="0"/>
    </xf>
    <xf numFmtId="44" fontId="0" fillId="0" borderId="104" xfId="1" applyFont="1" applyBorder="1" applyProtection="1">
      <protection locked="0"/>
    </xf>
    <xf numFmtId="0" fontId="11" fillId="0" borderId="8" xfId="0" applyFont="1" applyBorder="1"/>
    <xf numFmtId="0" fontId="11" fillId="0" borderId="5" xfId="0" applyFont="1" applyBorder="1"/>
    <xf numFmtId="44" fontId="2" fillId="8" borderId="81" xfId="1" applyFont="1" applyFill="1" applyBorder="1"/>
    <xf numFmtId="44" fontId="2" fillId="8" borderId="71" xfId="1" applyFont="1" applyFill="1" applyBorder="1"/>
    <xf numFmtId="44" fontId="2" fillId="8" borderId="82" xfId="1" applyFont="1" applyFill="1" applyBorder="1"/>
    <xf numFmtId="44" fontId="2" fillId="8" borderId="5" xfId="1" applyFont="1" applyFill="1" applyBorder="1"/>
    <xf numFmtId="44" fontId="0" fillId="0" borderId="105" xfId="1" applyFont="1" applyBorder="1" applyProtection="1">
      <protection locked="0"/>
    </xf>
    <xf numFmtId="44" fontId="0" fillId="0" borderId="106" xfId="1" applyFont="1" applyBorder="1" applyProtection="1">
      <protection locked="0"/>
    </xf>
    <xf numFmtId="44" fontId="0" fillId="0" borderId="107" xfId="1" applyFont="1" applyBorder="1" applyProtection="1">
      <protection locked="0"/>
    </xf>
    <xf numFmtId="44" fontId="2" fillId="8" borderId="63" xfId="1" applyFont="1" applyFill="1" applyBorder="1"/>
    <xf numFmtId="44" fontId="0" fillId="8" borderId="76" xfId="1" applyFont="1" applyFill="1" applyBorder="1" applyProtection="1">
      <protection locked="0"/>
    </xf>
    <xf numFmtId="0" fontId="0" fillId="6" borderId="3" xfId="0" applyFill="1" applyBorder="1"/>
    <xf numFmtId="0" fontId="0" fillId="6" borderId="4" xfId="0" applyFill="1" applyBorder="1"/>
    <xf numFmtId="10" fontId="0" fillId="7" borderId="22" xfId="2" applyNumberFormat="1" applyFont="1" applyFill="1" applyBorder="1" applyAlignment="1">
      <alignment vertical="center"/>
    </xf>
    <xf numFmtId="10" fontId="0" fillId="7" borderId="47" xfId="2" applyNumberFormat="1" applyFont="1" applyFill="1" applyBorder="1" applyAlignment="1">
      <alignment vertical="center"/>
    </xf>
    <xf numFmtId="10" fontId="0" fillId="7" borderId="5" xfId="2" applyNumberFormat="1" applyFont="1" applyFill="1" applyBorder="1" applyAlignment="1">
      <alignment vertical="center"/>
    </xf>
    <xf numFmtId="10" fontId="0" fillId="7" borderId="1" xfId="2" applyNumberFormat="1" applyFont="1" applyFill="1" applyBorder="1" applyAlignment="1">
      <alignment vertical="center"/>
    </xf>
    <xf numFmtId="0" fontId="26" fillId="6" borderId="6" xfId="0" applyFont="1" applyFill="1" applyBorder="1" applyAlignment="1">
      <alignment horizontal="center" vertical="center"/>
    </xf>
    <xf numFmtId="0" fontId="26" fillId="6" borderId="7" xfId="0" applyFont="1" applyFill="1" applyBorder="1" applyAlignment="1">
      <alignment horizontal="center" vertical="center"/>
    </xf>
    <xf numFmtId="0" fontId="26" fillId="6" borderId="8" xfId="0" applyFont="1" applyFill="1" applyBorder="1" applyAlignment="1">
      <alignment horizontal="center" vertical="center"/>
    </xf>
    <xf numFmtId="0" fontId="0" fillId="0" borderId="0" xfId="0" applyAlignment="1">
      <alignment horizontal="left" wrapText="1"/>
    </xf>
    <xf numFmtId="0" fontId="22" fillId="7" borderId="0" xfId="0" applyFont="1" applyFill="1" applyAlignment="1">
      <alignment horizontal="right" wrapText="1"/>
    </xf>
    <xf numFmtId="0" fontId="12" fillId="10" borderId="23" xfId="0" applyFont="1" applyFill="1" applyBorder="1" applyAlignment="1">
      <alignment horizontal="right" vertical="center" wrapText="1"/>
    </xf>
    <xf numFmtId="0" fontId="12" fillId="10" borderId="24" xfId="0" applyFont="1" applyFill="1" applyBorder="1" applyAlignment="1">
      <alignment horizontal="right" vertical="center" wrapText="1"/>
    </xf>
    <xf numFmtId="0" fontId="4" fillId="7" borderId="26" xfId="0" applyFont="1" applyFill="1" applyBorder="1" applyAlignment="1">
      <alignment horizontal="left" vertical="center" wrapText="1"/>
    </xf>
    <xf numFmtId="0" fontId="4" fillId="7" borderId="27" xfId="0" applyFont="1" applyFill="1" applyBorder="1" applyAlignment="1">
      <alignment horizontal="left" vertical="center" wrapText="1"/>
    </xf>
    <xf numFmtId="0" fontId="4" fillId="7" borderId="28" xfId="0" applyFont="1" applyFill="1" applyBorder="1" applyAlignment="1">
      <alignment horizontal="left" vertical="center" wrapText="1"/>
    </xf>
    <xf numFmtId="0" fontId="24" fillId="3" borderId="32" xfId="0" applyFont="1" applyFill="1" applyBorder="1" applyAlignment="1">
      <alignment horizontal="left" wrapText="1"/>
    </xf>
    <xf numFmtId="0" fontId="24" fillId="3" borderId="34" xfId="0" applyFont="1" applyFill="1" applyBorder="1" applyAlignment="1">
      <alignment horizontal="left" wrapText="1"/>
    </xf>
    <xf numFmtId="0" fontId="2" fillId="3" borderId="38" xfId="0" applyFont="1" applyFill="1" applyBorder="1" applyAlignment="1">
      <alignment horizontal="left" wrapText="1"/>
    </xf>
    <xf numFmtId="0" fontId="2" fillId="3" borderId="37" xfId="0" applyFont="1" applyFill="1" applyBorder="1" applyAlignment="1">
      <alignment horizontal="left" wrapText="1"/>
    </xf>
    <xf numFmtId="0" fontId="2" fillId="3" borderId="39" xfId="0" applyFont="1" applyFill="1" applyBorder="1" applyAlignment="1">
      <alignment horizontal="left" wrapText="1"/>
    </xf>
    <xf numFmtId="0" fontId="26" fillId="6" borderId="6" xfId="0" applyFont="1" applyFill="1" applyBorder="1" applyAlignment="1">
      <alignment horizontal="center" vertical="center" wrapText="1"/>
    </xf>
    <xf numFmtId="0" fontId="26" fillId="6" borderId="7" xfId="0" applyFont="1" applyFill="1" applyBorder="1" applyAlignment="1">
      <alignment horizontal="center" vertical="center" wrapText="1"/>
    </xf>
    <xf numFmtId="0" fontId="26" fillId="6" borderId="8" xfId="0" applyFont="1" applyFill="1" applyBorder="1" applyAlignment="1">
      <alignment horizontal="center" vertical="center" wrapText="1"/>
    </xf>
    <xf numFmtId="0" fontId="11" fillId="0" borderId="3" xfId="0" applyFont="1" applyBorder="1" applyAlignment="1">
      <alignment horizontal="right"/>
    </xf>
    <xf numFmtId="0" fontId="11" fillId="0" borderId="42" xfId="0" applyFont="1" applyBorder="1" applyAlignment="1">
      <alignment horizontal="right"/>
    </xf>
    <xf numFmtId="0" fontId="0" fillId="0" borderId="0" xfId="0" applyAlignment="1">
      <alignment horizontal="right" vertical="center"/>
    </xf>
    <xf numFmtId="0" fontId="2" fillId="3" borderId="29" xfId="0" applyFont="1" applyFill="1" applyBorder="1" applyAlignment="1">
      <alignment horizontal="left"/>
    </xf>
    <xf numFmtId="0" fontId="2" fillId="3" borderId="11" xfId="0" applyFont="1" applyFill="1" applyBorder="1" applyAlignment="1">
      <alignment horizontal="left"/>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16" fillId="10" borderId="89" xfId="0" applyFont="1" applyFill="1" applyBorder="1" applyAlignment="1">
      <alignment horizontal="right" wrapText="1"/>
    </xf>
    <xf numFmtId="0" fontId="16" fillId="10" borderId="90" xfId="0" applyFont="1" applyFill="1" applyBorder="1" applyAlignment="1">
      <alignment horizontal="right" wrapText="1"/>
    </xf>
    <xf numFmtId="0" fontId="16" fillId="10" borderId="40" xfId="0" applyFont="1" applyFill="1" applyBorder="1" applyAlignment="1">
      <alignment horizontal="right" wrapText="1"/>
    </xf>
    <xf numFmtId="0" fontId="6" fillId="2" borderId="6" xfId="0" applyFont="1" applyFill="1" applyBorder="1" applyAlignment="1">
      <alignment horizontal="left" vertical="center"/>
    </xf>
    <xf numFmtId="0" fontId="6" fillId="2" borderId="7" xfId="0" applyFont="1" applyFill="1" applyBorder="1" applyAlignment="1">
      <alignment horizontal="left" vertical="center"/>
    </xf>
    <xf numFmtId="0" fontId="2" fillId="0" borderId="57" xfId="0" applyFont="1" applyBorder="1" applyAlignment="1">
      <alignment horizontal="center" vertical="center" wrapText="1"/>
    </xf>
    <xf numFmtId="0" fontId="2" fillId="0" borderId="66" xfId="0" applyFont="1" applyBorder="1" applyAlignment="1">
      <alignment horizontal="center" vertical="center" wrapText="1"/>
    </xf>
    <xf numFmtId="0" fontId="2" fillId="0" borderId="38" xfId="0" applyFont="1" applyBorder="1" applyAlignment="1">
      <alignment horizontal="center" vertical="center" wrapText="1"/>
    </xf>
    <xf numFmtId="165" fontId="11" fillId="0" borderId="55" xfId="2" applyNumberFormat="1" applyFont="1" applyBorder="1" applyAlignment="1">
      <alignment horizontal="center" vertical="center"/>
    </xf>
    <xf numFmtId="165" fontId="11" fillId="0" borderId="68" xfId="2" applyNumberFormat="1" applyFont="1" applyBorder="1" applyAlignment="1">
      <alignment horizontal="center" vertical="center"/>
    </xf>
    <xf numFmtId="165" fontId="11" fillId="0" borderId="56" xfId="2" applyNumberFormat="1" applyFont="1" applyBorder="1" applyAlignment="1">
      <alignment horizontal="center" vertical="center"/>
    </xf>
    <xf numFmtId="10" fontId="11" fillId="0" borderId="55" xfId="2" applyNumberFormat="1" applyFont="1" applyBorder="1" applyAlignment="1">
      <alignment horizontal="center" vertical="center"/>
    </xf>
    <xf numFmtId="10" fontId="11" fillId="0" borderId="68" xfId="2" applyNumberFormat="1" applyFont="1" applyBorder="1" applyAlignment="1">
      <alignment horizontal="center" vertical="center"/>
    </xf>
    <xf numFmtId="10" fontId="11" fillId="0" borderId="56" xfId="2" applyNumberFormat="1" applyFont="1" applyBorder="1" applyAlignment="1">
      <alignment horizontal="center" vertical="center"/>
    </xf>
    <xf numFmtId="164" fontId="0" fillId="0" borderId="85" xfId="1" applyNumberFormat="1" applyFont="1" applyBorder="1" applyAlignment="1">
      <alignment horizontal="center"/>
    </xf>
    <xf numFmtId="164" fontId="0" fillId="0" borderId="86" xfId="1" applyNumberFormat="1" applyFont="1" applyBorder="1" applyAlignment="1">
      <alignment horizontal="center"/>
    </xf>
    <xf numFmtId="164" fontId="0" fillId="0" borderId="87" xfId="1" applyNumberFormat="1" applyFont="1" applyBorder="1" applyAlignment="1">
      <alignment horizontal="center"/>
    </xf>
    <xf numFmtId="0" fontId="4" fillId="3" borderId="6" xfId="0" applyFont="1" applyFill="1" applyBorder="1"/>
    <xf numFmtId="0" fontId="4" fillId="3" borderId="8" xfId="0" applyFont="1" applyFill="1" applyBorder="1"/>
    <xf numFmtId="0" fontId="2" fillId="3" borderId="29" xfId="0" applyFont="1" applyFill="1" applyBorder="1" applyAlignment="1">
      <alignment horizontal="left" wrapText="1"/>
    </xf>
    <xf numFmtId="0" fontId="16" fillId="11" borderId="6" xfId="0" applyFont="1" applyFill="1" applyBorder="1" applyAlignment="1">
      <alignment horizontal="center"/>
    </xf>
    <xf numFmtId="0" fontId="16" fillId="0" borderId="7" xfId="0" applyFont="1" applyBorder="1" applyAlignment="1">
      <alignment horizontal="center"/>
    </xf>
    <xf numFmtId="0" fontId="16" fillId="0" borderId="8" xfId="0" applyFont="1" applyBorder="1" applyAlignment="1">
      <alignment horizontal="center"/>
    </xf>
    <xf numFmtId="0" fontId="9" fillId="6" borderId="48" xfId="0" applyFont="1" applyFill="1" applyBorder="1" applyAlignment="1">
      <alignment horizontal="center" vertical="center"/>
    </xf>
    <xf numFmtId="0" fontId="9" fillId="6" borderId="49" xfId="0" applyFont="1" applyFill="1" applyBorder="1" applyAlignment="1">
      <alignment horizontal="center" vertical="center"/>
    </xf>
    <xf numFmtId="0" fontId="9" fillId="6" borderId="2" xfId="0" applyFont="1" applyFill="1" applyBorder="1" applyAlignment="1">
      <alignment horizontal="center" vertical="center"/>
    </xf>
    <xf numFmtId="0" fontId="17" fillId="3" borderId="6" xfId="0" applyFont="1" applyFill="1" applyBorder="1" applyAlignment="1">
      <alignment horizontal="right" vertical="center"/>
    </xf>
    <xf numFmtId="0" fontId="17" fillId="3" borderId="8" xfId="0" applyFont="1" applyFill="1" applyBorder="1" applyAlignment="1">
      <alignment horizontal="right"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3" fillId="0" borderId="4" xfId="0" applyFont="1" applyBorder="1" applyAlignment="1">
      <alignment horizontal="center" vertical="center"/>
    </xf>
    <xf numFmtId="0" fontId="3" fillId="0" borderId="42" xfId="0" applyFont="1" applyBorder="1" applyAlignment="1">
      <alignment horizontal="center" vertical="center"/>
    </xf>
    <xf numFmtId="0" fontId="5" fillId="0" borderId="13" xfId="0" applyFont="1" applyBorder="1" applyAlignment="1">
      <alignment horizontal="center" vertical="center"/>
    </xf>
    <xf numFmtId="0" fontId="5" fillId="0" borderId="72" xfId="0" applyFont="1" applyBorder="1" applyAlignment="1">
      <alignment horizontal="center" vertical="center"/>
    </xf>
    <xf numFmtId="0" fontId="5" fillId="0" borderId="14" xfId="0" applyFont="1" applyBorder="1" applyAlignment="1">
      <alignment horizontal="center" vertical="center"/>
    </xf>
    <xf numFmtId="0" fontId="4" fillId="0" borderId="1" xfId="0" applyFont="1" applyBorder="1" applyAlignment="1">
      <alignment horizontal="center" vertical="center" wrapText="1"/>
    </xf>
    <xf numFmtId="0" fontId="4" fillId="0" borderId="47" xfId="0" applyFont="1" applyBorder="1" applyAlignment="1">
      <alignment horizontal="center" vertical="center" wrapText="1"/>
    </xf>
    <xf numFmtId="0" fontId="17" fillId="6" borderId="48" xfId="0" applyFont="1" applyFill="1" applyBorder="1" applyAlignment="1">
      <alignment horizontal="right" vertical="center"/>
    </xf>
    <xf numFmtId="0" fontId="17" fillId="6" borderId="49" xfId="0" applyFont="1" applyFill="1" applyBorder="1" applyAlignment="1">
      <alignment horizontal="right" vertical="center"/>
    </xf>
    <xf numFmtId="0" fontId="17" fillId="6" borderId="2" xfId="0" applyFont="1" applyFill="1" applyBorder="1" applyAlignment="1">
      <alignment horizontal="right" vertical="center"/>
    </xf>
    <xf numFmtId="0" fontId="17" fillId="10" borderId="6" xfId="0" applyFont="1" applyFill="1" applyBorder="1" applyAlignment="1">
      <alignment horizontal="right" vertical="center"/>
    </xf>
    <xf numFmtId="0" fontId="17" fillId="10" borderId="7" xfId="0" applyFont="1" applyFill="1" applyBorder="1" applyAlignment="1">
      <alignment horizontal="right" vertical="center"/>
    </xf>
    <xf numFmtId="0" fontId="17" fillId="10" borderId="8" xfId="0" applyFont="1" applyFill="1" applyBorder="1" applyAlignment="1">
      <alignment horizontal="right" vertical="center"/>
    </xf>
    <xf numFmtId="0" fontId="0" fillId="0" borderId="0" xfId="0" applyAlignment="1">
      <alignment horizontal="left"/>
    </xf>
    <xf numFmtId="0" fontId="28" fillId="6" borderId="4" xfId="0" applyFont="1" applyFill="1" applyBorder="1" applyAlignment="1">
      <alignment horizontal="right"/>
    </xf>
    <xf numFmtId="0" fontId="0" fillId="6" borderId="4" xfId="0" applyFill="1" applyBorder="1" applyAlignment="1">
      <alignment horizontal="right"/>
    </xf>
    <xf numFmtId="0" fontId="0" fillId="6" borderId="42" xfId="0" applyFill="1" applyBorder="1" applyAlignment="1">
      <alignment horizontal="right"/>
    </xf>
    <xf numFmtId="0" fontId="23" fillId="0" borderId="0" xfId="0" applyFont="1" applyAlignment="1">
      <alignment horizontal="left"/>
    </xf>
    <xf numFmtId="0" fontId="23" fillId="0" borderId="0" xfId="0" applyFont="1" applyAlignment="1">
      <alignment horizontal="left" vertical="center" wrapText="1"/>
    </xf>
    <xf numFmtId="0" fontId="6" fillId="2" borderId="8" xfId="0" applyFont="1" applyFill="1" applyBorder="1" applyAlignment="1">
      <alignment horizontal="left" vertical="center"/>
    </xf>
    <xf numFmtId="0" fontId="28" fillId="6" borderId="4" xfId="0" applyFont="1" applyFill="1" applyBorder="1" applyAlignment="1">
      <alignment horizontal="center"/>
    </xf>
    <xf numFmtId="0" fontId="0" fillId="6" borderId="4" xfId="0" applyFill="1" applyBorder="1" applyAlignment="1">
      <alignment horizontal="center"/>
    </xf>
    <xf numFmtId="0" fontId="23" fillId="0" borderId="0" xfId="0" applyFont="1" applyAlignment="1">
      <alignment horizontal="left" wrapText="1"/>
    </xf>
    <xf numFmtId="0" fontId="17" fillId="9" borderId="6" xfId="0" applyFont="1" applyFill="1" applyBorder="1" applyAlignment="1">
      <alignment horizontal="right" vertical="center"/>
    </xf>
    <xf numFmtId="0" fontId="17" fillId="9" borderId="8" xfId="0" applyFont="1" applyFill="1" applyBorder="1" applyAlignment="1">
      <alignment horizontal="right" vertical="center"/>
    </xf>
    <xf numFmtId="164" fontId="0" fillId="0" borderId="88" xfId="1" applyNumberFormat="1" applyFont="1" applyBorder="1" applyAlignment="1">
      <alignment horizontal="center"/>
    </xf>
    <xf numFmtId="0" fontId="23" fillId="0" borderId="27" xfId="0" applyFont="1" applyBorder="1" applyAlignment="1">
      <alignment horizontal="left" wrapText="1"/>
    </xf>
    <xf numFmtId="0" fontId="11" fillId="10" borderId="23" xfId="0" applyFont="1" applyFill="1" applyBorder="1" applyAlignment="1">
      <alignment horizontal="right" vertical="center" wrapText="1"/>
    </xf>
    <xf numFmtId="0" fontId="11" fillId="10" borderId="24" xfId="0" applyFont="1" applyFill="1" applyBorder="1" applyAlignment="1">
      <alignment horizontal="right" vertical="center" wrapText="1"/>
    </xf>
    <xf numFmtId="165" fontId="11" fillId="0" borderId="58" xfId="2" applyNumberFormat="1" applyFont="1" applyBorder="1" applyAlignment="1">
      <alignment horizontal="center" vertical="center"/>
    </xf>
    <xf numFmtId="165" fontId="11" fillId="0" borderId="84" xfId="2" applyNumberFormat="1" applyFont="1" applyBorder="1" applyAlignment="1">
      <alignment horizontal="center" vertical="center"/>
    </xf>
    <xf numFmtId="165" fontId="11" fillId="0" borderId="59" xfId="2" applyNumberFormat="1" applyFont="1" applyBorder="1" applyAlignment="1">
      <alignment horizontal="center" vertical="center"/>
    </xf>
    <xf numFmtId="0" fontId="9" fillId="6" borderId="48" xfId="0" applyFont="1" applyFill="1" applyBorder="1" applyAlignment="1">
      <alignment horizontal="right" vertical="center"/>
    </xf>
    <xf numFmtId="0" fontId="9" fillId="6" borderId="49" xfId="0" applyFont="1" applyFill="1" applyBorder="1" applyAlignment="1">
      <alignment horizontal="right" vertical="center"/>
    </xf>
    <xf numFmtId="0" fontId="9" fillId="6" borderId="2" xfId="0" applyFont="1" applyFill="1" applyBorder="1" applyAlignment="1">
      <alignment horizontal="right" vertical="center"/>
    </xf>
    <xf numFmtId="0" fontId="0" fillId="6" borderId="42" xfId="0" applyFill="1" applyBorder="1" applyAlignment="1">
      <alignment horizontal="center"/>
    </xf>
    <xf numFmtId="0" fontId="4" fillId="7" borderId="38" xfId="0" applyFont="1" applyFill="1" applyBorder="1" applyAlignment="1">
      <alignment horizontal="left" vertical="center"/>
    </xf>
    <xf numFmtId="0" fontId="4" fillId="7" borderId="37" xfId="0" applyFont="1" applyFill="1" applyBorder="1" applyAlignment="1">
      <alignment horizontal="left" vertical="center"/>
    </xf>
    <xf numFmtId="0" fontId="4" fillId="7" borderId="39" xfId="0" applyFont="1" applyFill="1" applyBorder="1" applyAlignment="1">
      <alignment horizontal="left" vertical="center"/>
    </xf>
    <xf numFmtId="0" fontId="0" fillId="6" borderId="42" xfId="0" applyFill="1" applyBorder="1"/>
    <xf numFmtId="0" fontId="29" fillId="6" borderId="4" xfId="0" applyFont="1" applyFill="1" applyBorder="1" applyAlignment="1">
      <alignment horizontal="left" wrapText="1"/>
    </xf>
    <xf numFmtId="0" fontId="23" fillId="6" borderId="4" xfId="0" applyFont="1" applyFill="1" applyBorder="1" applyAlignment="1">
      <alignment horizontal="left"/>
    </xf>
    <xf numFmtId="0" fontId="23" fillId="6" borderId="42" xfId="0" applyFont="1" applyFill="1" applyBorder="1" applyAlignment="1">
      <alignment horizontal="left"/>
    </xf>
  </cellXfs>
  <cellStyles count="10">
    <cellStyle name="Date" xfId="5" xr:uid="{978A7F1C-8941-4082-A8A8-A409F4BD9A75}"/>
    <cellStyle name="Lien hypertexte" xfId="3" builtinId="8"/>
    <cellStyle name="Milliers [0] 2" xfId="4" xr:uid="{D061C211-C269-4817-9BB7-081396F7CA97}"/>
    <cellStyle name="Monétaire" xfId="1" builtinId="4"/>
    <cellStyle name="Normal" xfId="0" builtinId="0"/>
    <cellStyle name="Pourcentage" xfId="2" builtinId="5"/>
    <cellStyle name="Titre 2" xfId="9" xr:uid="{538755D0-4497-42D6-A7FF-33B789BDE5CA}"/>
    <cellStyle name="Titre 1 2" xfId="8" xr:uid="{E7BA412F-E267-4BC1-B40E-8889ADE65023}"/>
    <cellStyle name="Titre 3 2" xfId="7" xr:uid="{BCB7A744-7DB0-4DA8-952D-36C21B8E08FC}"/>
    <cellStyle name="zTexteMasqué" xfId="6" xr:uid="{3EA8BCD8-02E9-43AA-9323-F64E59A38FE4}"/>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47625</xdr:rowOff>
    </xdr:from>
    <xdr:to>
      <xdr:col>2</xdr:col>
      <xdr:colOff>1712595</xdr:colOff>
      <xdr:row>2</xdr:row>
      <xdr:rowOff>436150</xdr:rowOff>
    </xdr:to>
    <xdr:pic>
      <xdr:nvPicPr>
        <xdr:cNvPr id="3" name="Image 2">
          <a:extLst>
            <a:ext uri="{FF2B5EF4-FFF2-40B4-BE49-F238E27FC236}">
              <a16:creationId xmlns:a16="http://schemas.microsoft.com/office/drawing/2014/main" id="{DFD55D1A-933A-4058-9358-A6CC92EE81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4800" y="47625"/>
          <a:ext cx="2112645" cy="708565"/>
        </a:xfrm>
        <a:prstGeom prst="rect">
          <a:avLst/>
        </a:prstGeom>
      </xdr:spPr>
    </xdr:pic>
    <xdr:clientData/>
  </xdr:twoCellAnchor>
  <xdr:twoCellAnchor editAs="oneCell">
    <xdr:from>
      <xdr:col>1</xdr:col>
      <xdr:colOff>76200</xdr:colOff>
      <xdr:row>73</xdr:row>
      <xdr:rowOff>247650</xdr:rowOff>
    </xdr:from>
    <xdr:to>
      <xdr:col>2</xdr:col>
      <xdr:colOff>1792605</xdr:colOff>
      <xdr:row>76</xdr:row>
      <xdr:rowOff>18955</xdr:rowOff>
    </xdr:to>
    <xdr:pic>
      <xdr:nvPicPr>
        <xdr:cNvPr id="4" name="Image 3">
          <a:extLst>
            <a:ext uri="{FF2B5EF4-FFF2-40B4-BE49-F238E27FC236}">
              <a16:creationId xmlns:a16="http://schemas.microsoft.com/office/drawing/2014/main" id="{1117E487-B4AB-4DFF-858F-73865FBC89E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0" y="16135350"/>
          <a:ext cx="2116455" cy="6952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114300</xdr:rowOff>
    </xdr:from>
    <xdr:to>
      <xdr:col>2</xdr:col>
      <xdr:colOff>1716405</xdr:colOff>
      <xdr:row>4</xdr:row>
      <xdr:rowOff>38005</xdr:rowOff>
    </xdr:to>
    <xdr:pic>
      <xdr:nvPicPr>
        <xdr:cNvPr id="2" name="Image 1">
          <a:extLst>
            <a:ext uri="{FF2B5EF4-FFF2-40B4-BE49-F238E27FC236}">
              <a16:creationId xmlns:a16="http://schemas.microsoft.com/office/drawing/2014/main" id="{821EB598-8981-4D9C-9D3C-DD41EDEA040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7650" y="114300"/>
          <a:ext cx="2116455" cy="704755"/>
        </a:xfrm>
        <a:prstGeom prst="rect">
          <a:avLst/>
        </a:prstGeom>
      </xdr:spPr>
    </xdr:pic>
    <xdr:clientData/>
  </xdr:twoCellAnchor>
  <xdr:twoCellAnchor editAs="oneCell">
    <xdr:from>
      <xdr:col>0</xdr:col>
      <xdr:colOff>752475</xdr:colOff>
      <xdr:row>87</xdr:row>
      <xdr:rowOff>171450</xdr:rowOff>
    </xdr:from>
    <xdr:to>
      <xdr:col>2</xdr:col>
      <xdr:colOff>1716405</xdr:colOff>
      <xdr:row>88</xdr:row>
      <xdr:rowOff>651415</xdr:rowOff>
    </xdr:to>
    <xdr:pic>
      <xdr:nvPicPr>
        <xdr:cNvPr id="3" name="Image 2">
          <a:extLst>
            <a:ext uri="{FF2B5EF4-FFF2-40B4-BE49-F238E27FC236}">
              <a16:creationId xmlns:a16="http://schemas.microsoft.com/office/drawing/2014/main" id="{829D69F6-8D46-400D-9184-CFA0DBB205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2475" y="8534400"/>
          <a:ext cx="2124075" cy="700945"/>
        </a:xfrm>
        <a:prstGeom prst="rect">
          <a:avLst/>
        </a:prstGeom>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pageSetUpPr fitToPage="1"/>
  </sheetPr>
  <dimension ref="B1:Q108"/>
  <sheetViews>
    <sheetView tabSelected="1" workbookViewId="0"/>
  </sheetViews>
  <sheetFormatPr baseColWidth="10" defaultColWidth="11.42578125" defaultRowHeight="15" x14ac:dyDescent="0.25"/>
  <cols>
    <col min="1" max="1" width="4.5703125" customWidth="1"/>
    <col min="2" max="2" width="6" customWidth="1"/>
    <col min="3" max="3" width="53.28515625" customWidth="1"/>
    <col min="4" max="7" width="20.28515625" customWidth="1"/>
    <col min="8" max="8" width="11.28515625" customWidth="1"/>
    <col min="9" max="9" width="8.28515625" customWidth="1"/>
    <col min="10" max="10" width="11.42578125" customWidth="1"/>
    <col min="11" max="11" width="21.5703125" customWidth="1"/>
    <col min="12" max="12" width="16.7109375" customWidth="1"/>
    <col min="13" max="13" width="14.7109375" customWidth="1"/>
    <col min="14" max="14" width="16.28515625" customWidth="1"/>
    <col min="15" max="15" width="15.7109375" customWidth="1"/>
  </cols>
  <sheetData>
    <row r="1" spans="2:8" ht="6" customHeight="1" thickBot="1" x14ac:dyDescent="0.3"/>
    <row r="2" spans="2:8" ht="19.5" x14ac:dyDescent="0.25">
      <c r="B2" s="237" t="s">
        <v>97</v>
      </c>
      <c r="C2" s="238"/>
      <c r="D2" s="238"/>
      <c r="E2" s="238"/>
      <c r="F2" s="238"/>
      <c r="G2" s="238"/>
      <c r="H2" s="239"/>
    </row>
    <row r="3" spans="2:8" ht="36" customHeight="1" thickBot="1" x14ac:dyDescent="0.3">
      <c r="B3" s="183"/>
      <c r="C3" s="184"/>
      <c r="D3" s="258" t="s">
        <v>84</v>
      </c>
      <c r="E3" s="259"/>
      <c r="F3" s="259"/>
      <c r="G3" s="259"/>
      <c r="H3" s="260"/>
    </row>
    <row r="4" spans="2:8" ht="7.5" customHeight="1" thickBot="1" x14ac:dyDescent="0.3"/>
    <row r="5" spans="2:8" ht="19.5" thickBot="1" x14ac:dyDescent="0.35">
      <c r="B5" s="234" t="s">
        <v>120</v>
      </c>
      <c r="C5" s="235"/>
      <c r="D5" s="235"/>
      <c r="E5" s="235"/>
      <c r="F5" s="235"/>
      <c r="G5" s="235"/>
      <c r="H5" s="236"/>
    </row>
    <row r="6" spans="2:8" ht="9" customHeight="1" thickBot="1" x14ac:dyDescent="0.3"/>
    <row r="7" spans="2:8" ht="20.25" thickBot="1" x14ac:dyDescent="0.3">
      <c r="B7" s="189" t="s">
        <v>87</v>
      </c>
      <c r="C7" s="190"/>
      <c r="D7" s="190"/>
      <c r="E7" s="190"/>
      <c r="F7" s="190"/>
      <c r="G7" s="190"/>
      <c r="H7" s="191"/>
    </row>
    <row r="8" spans="2:8" ht="47.25" customHeight="1" thickBot="1" x14ac:dyDescent="0.3">
      <c r="B8" s="204" t="s">
        <v>113</v>
      </c>
      <c r="C8" s="205"/>
      <c r="D8" s="205"/>
      <c r="E8" s="205"/>
      <c r="F8" s="205"/>
      <c r="G8" s="205"/>
      <c r="H8" s="206"/>
    </row>
    <row r="9" spans="2:8" ht="16.5" thickBot="1" x14ac:dyDescent="0.3">
      <c r="B9" s="173"/>
      <c r="C9" s="172" t="s">
        <v>85</v>
      </c>
      <c r="D9" s="75" t="s">
        <v>0</v>
      </c>
      <c r="E9" s="76" t="s">
        <v>1</v>
      </c>
      <c r="F9" s="84" t="s">
        <v>2</v>
      </c>
      <c r="G9" s="85" t="s">
        <v>3</v>
      </c>
      <c r="H9" s="85" t="s">
        <v>83</v>
      </c>
    </row>
    <row r="10" spans="2:8" x14ac:dyDescent="0.25">
      <c r="B10" s="72" t="s">
        <v>102</v>
      </c>
      <c r="C10" s="144"/>
      <c r="D10" s="129"/>
      <c r="E10" s="130"/>
      <c r="F10" s="169"/>
      <c r="G10" s="174">
        <f>D10+E10+F10</f>
        <v>0</v>
      </c>
      <c r="H10" s="185" t="e">
        <f t="shared" ref="H10:H21" si="0">G10/$G$21</f>
        <v>#DIV/0!</v>
      </c>
    </row>
    <row r="11" spans="2:8" x14ac:dyDescent="0.25">
      <c r="B11" s="72" t="s">
        <v>103</v>
      </c>
      <c r="C11" s="144"/>
      <c r="D11" s="132"/>
      <c r="E11" s="133"/>
      <c r="F11" s="170"/>
      <c r="G11" s="175">
        <f t="shared" ref="G11:G20" si="1">D11+E11+F11</f>
        <v>0</v>
      </c>
      <c r="H11" s="185" t="e">
        <f t="shared" si="0"/>
        <v>#DIV/0!</v>
      </c>
    </row>
    <row r="12" spans="2:8" x14ac:dyDescent="0.25">
      <c r="B12" s="72" t="s">
        <v>104</v>
      </c>
      <c r="C12" s="144"/>
      <c r="D12" s="132"/>
      <c r="E12" s="133"/>
      <c r="F12" s="170"/>
      <c r="G12" s="175">
        <f t="shared" si="1"/>
        <v>0</v>
      </c>
      <c r="H12" s="185" t="e">
        <f t="shared" si="0"/>
        <v>#DIV/0!</v>
      </c>
    </row>
    <row r="13" spans="2:8" x14ac:dyDescent="0.25">
      <c r="B13" s="72" t="s">
        <v>105</v>
      </c>
      <c r="C13" s="144"/>
      <c r="D13" s="132"/>
      <c r="E13" s="133"/>
      <c r="F13" s="170"/>
      <c r="G13" s="175">
        <f t="shared" si="1"/>
        <v>0</v>
      </c>
      <c r="H13" s="185" t="e">
        <f t="shared" si="0"/>
        <v>#DIV/0!</v>
      </c>
    </row>
    <row r="14" spans="2:8" x14ac:dyDescent="0.25">
      <c r="B14" s="72" t="s">
        <v>106</v>
      </c>
      <c r="C14" s="144"/>
      <c r="D14" s="132"/>
      <c r="E14" s="133"/>
      <c r="F14" s="170"/>
      <c r="G14" s="175">
        <f t="shared" si="1"/>
        <v>0</v>
      </c>
      <c r="H14" s="185" t="e">
        <f t="shared" si="0"/>
        <v>#DIV/0!</v>
      </c>
    </row>
    <row r="15" spans="2:8" ht="16.5" thickBot="1" x14ac:dyDescent="0.3">
      <c r="B15" s="207" t="s">
        <v>112</v>
      </c>
      <c r="C15" s="208"/>
      <c r="D15" s="135">
        <f>SUM(D10:D14)</f>
        <v>0</v>
      </c>
      <c r="E15" s="135">
        <f t="shared" ref="E15:G15" si="2">SUM(E10:E14)</f>
        <v>0</v>
      </c>
      <c r="F15" s="135">
        <f t="shared" si="2"/>
        <v>0</v>
      </c>
      <c r="G15" s="182">
        <f t="shared" si="2"/>
        <v>0</v>
      </c>
      <c r="H15" s="186" t="e">
        <f t="shared" si="0"/>
        <v>#DIV/0!</v>
      </c>
    </row>
    <row r="16" spans="2:8" x14ac:dyDescent="0.25">
      <c r="B16" s="72" t="s">
        <v>107</v>
      </c>
      <c r="C16" s="144"/>
      <c r="D16" s="178"/>
      <c r="E16" s="179"/>
      <c r="F16" s="180"/>
      <c r="G16" s="181">
        <f t="shared" si="1"/>
        <v>0</v>
      </c>
      <c r="H16" s="185" t="e">
        <f t="shared" si="0"/>
        <v>#DIV/0!</v>
      </c>
    </row>
    <row r="17" spans="2:8" x14ac:dyDescent="0.25">
      <c r="B17" s="72" t="s">
        <v>108</v>
      </c>
      <c r="C17" s="144"/>
      <c r="D17" s="132"/>
      <c r="E17" s="133"/>
      <c r="F17" s="170"/>
      <c r="G17" s="175">
        <f t="shared" si="1"/>
        <v>0</v>
      </c>
      <c r="H17" s="185" t="e">
        <f t="shared" si="0"/>
        <v>#DIV/0!</v>
      </c>
    </row>
    <row r="18" spans="2:8" x14ac:dyDescent="0.25">
      <c r="B18" s="72" t="s">
        <v>109</v>
      </c>
      <c r="C18" s="144"/>
      <c r="D18" s="132"/>
      <c r="E18" s="133"/>
      <c r="F18" s="170"/>
      <c r="G18" s="175">
        <f t="shared" si="1"/>
        <v>0</v>
      </c>
      <c r="H18" s="185" t="e">
        <f t="shared" si="0"/>
        <v>#DIV/0!</v>
      </c>
    </row>
    <row r="19" spans="2:8" x14ac:dyDescent="0.25">
      <c r="B19" s="72" t="s">
        <v>110</v>
      </c>
      <c r="C19" s="144"/>
      <c r="D19" s="132"/>
      <c r="E19" s="133"/>
      <c r="F19" s="170"/>
      <c r="G19" s="175">
        <f t="shared" si="1"/>
        <v>0</v>
      </c>
      <c r="H19" s="185" t="e">
        <f t="shared" si="0"/>
        <v>#DIV/0!</v>
      </c>
    </row>
    <row r="20" spans="2:8" ht="15.75" thickBot="1" x14ac:dyDescent="0.3">
      <c r="B20" s="72" t="s">
        <v>111</v>
      </c>
      <c r="C20" s="143"/>
      <c r="D20" s="135"/>
      <c r="E20" s="136"/>
      <c r="F20" s="171"/>
      <c r="G20" s="176">
        <f t="shared" si="1"/>
        <v>0</v>
      </c>
      <c r="H20" s="185" t="e">
        <f t="shared" si="0"/>
        <v>#DIV/0!</v>
      </c>
    </row>
    <row r="21" spans="2:8" ht="15.75" thickBot="1" x14ac:dyDescent="0.3">
      <c r="B21" s="90" t="s">
        <v>3</v>
      </c>
      <c r="C21" s="145"/>
      <c r="D21" s="79">
        <f>SUM(D15+SUM(D16:D20))</f>
        <v>0</v>
      </c>
      <c r="E21" s="79">
        <f>SUM(E15+SUM(E16:E20))</f>
        <v>0</v>
      </c>
      <c r="F21" s="79">
        <f>SUM(F15+SUM(F16:F20))</f>
        <v>0</v>
      </c>
      <c r="G21" s="177">
        <f>D21+E21+F21</f>
        <v>0</v>
      </c>
      <c r="H21" s="187" t="e">
        <f t="shared" si="0"/>
        <v>#DIV/0!</v>
      </c>
    </row>
    <row r="22" spans="2:8" ht="15.75" thickBot="1" x14ac:dyDescent="0.3"/>
    <row r="23" spans="2:8" ht="20.25" thickBot="1" x14ac:dyDescent="0.3">
      <c r="B23" s="189" t="s">
        <v>114</v>
      </c>
      <c r="C23" s="190"/>
      <c r="D23" s="190"/>
      <c r="E23" s="190"/>
      <c r="F23" s="190"/>
      <c r="G23" s="190"/>
      <c r="H23" s="191"/>
    </row>
    <row r="24" spans="2:8" ht="16.5" thickBot="1" x14ac:dyDescent="0.3">
      <c r="B24" s="173"/>
      <c r="C24" s="172" t="s">
        <v>85</v>
      </c>
      <c r="D24" s="75" t="s">
        <v>0</v>
      </c>
      <c r="E24" s="76" t="s">
        <v>1</v>
      </c>
      <c r="F24" s="84" t="s">
        <v>2</v>
      </c>
      <c r="G24" s="85" t="s">
        <v>3</v>
      </c>
      <c r="H24" s="85" t="s">
        <v>83</v>
      </c>
    </row>
    <row r="25" spans="2:8" x14ac:dyDescent="0.25">
      <c r="B25" s="72" t="s">
        <v>102</v>
      </c>
      <c r="C25" s="144"/>
      <c r="D25" s="129"/>
      <c r="E25" s="130"/>
      <c r="F25" s="169"/>
      <c r="G25" s="174">
        <f>D25+E25+F25</f>
        <v>0</v>
      </c>
      <c r="H25" s="188" t="e">
        <f>G25/$G$36</f>
        <v>#DIV/0!</v>
      </c>
    </row>
    <row r="26" spans="2:8" x14ac:dyDescent="0.25">
      <c r="B26" s="72" t="s">
        <v>103</v>
      </c>
      <c r="C26" s="144"/>
      <c r="D26" s="132"/>
      <c r="E26" s="133"/>
      <c r="F26" s="170"/>
      <c r="G26" s="175">
        <f t="shared" ref="G26:G29" si="3">D26+E26+F26</f>
        <v>0</v>
      </c>
      <c r="H26" s="185" t="e">
        <f t="shared" ref="H26:H36" si="4">G26/$G$36</f>
        <v>#DIV/0!</v>
      </c>
    </row>
    <row r="27" spans="2:8" x14ac:dyDescent="0.25">
      <c r="B27" s="72" t="s">
        <v>104</v>
      </c>
      <c r="C27" s="144"/>
      <c r="D27" s="132"/>
      <c r="E27" s="133"/>
      <c r="F27" s="170"/>
      <c r="G27" s="175">
        <f t="shared" si="3"/>
        <v>0</v>
      </c>
      <c r="H27" s="185" t="e">
        <f t="shared" si="4"/>
        <v>#DIV/0!</v>
      </c>
    </row>
    <row r="28" spans="2:8" x14ac:dyDescent="0.25">
      <c r="B28" s="72" t="s">
        <v>105</v>
      </c>
      <c r="C28" s="144"/>
      <c r="D28" s="132"/>
      <c r="E28" s="133"/>
      <c r="F28" s="170"/>
      <c r="G28" s="175">
        <f t="shared" si="3"/>
        <v>0</v>
      </c>
      <c r="H28" s="185" t="e">
        <f t="shared" si="4"/>
        <v>#DIV/0!</v>
      </c>
    </row>
    <row r="29" spans="2:8" x14ac:dyDescent="0.25">
      <c r="B29" s="72" t="s">
        <v>106</v>
      </c>
      <c r="C29" s="144"/>
      <c r="D29" s="132"/>
      <c r="E29" s="133"/>
      <c r="F29" s="170"/>
      <c r="G29" s="175">
        <f t="shared" si="3"/>
        <v>0</v>
      </c>
      <c r="H29" s="185" t="e">
        <f t="shared" si="4"/>
        <v>#DIV/0!</v>
      </c>
    </row>
    <row r="30" spans="2:8" ht="16.5" thickBot="1" x14ac:dyDescent="0.3">
      <c r="B30" s="207" t="s">
        <v>112</v>
      </c>
      <c r="C30" s="208"/>
      <c r="D30" s="135">
        <f>SUM(D25:D29)</f>
        <v>0</v>
      </c>
      <c r="E30" s="135">
        <f t="shared" ref="E30" si="5">SUM(E25:E29)</f>
        <v>0</v>
      </c>
      <c r="F30" s="135">
        <f t="shared" ref="F30" si="6">SUM(F25:F29)</f>
        <v>0</v>
      </c>
      <c r="G30" s="182">
        <f t="shared" ref="G30" si="7">SUM(G25:G29)</f>
        <v>0</v>
      </c>
      <c r="H30" s="186" t="e">
        <f t="shared" si="4"/>
        <v>#DIV/0!</v>
      </c>
    </row>
    <row r="31" spans="2:8" x14ac:dyDescent="0.25">
      <c r="B31" s="72" t="s">
        <v>107</v>
      </c>
      <c r="C31" s="144"/>
      <c r="D31" s="178"/>
      <c r="E31" s="179"/>
      <c r="F31" s="180"/>
      <c r="G31" s="181">
        <f t="shared" ref="G31:G35" si="8">D31+E31+F31</f>
        <v>0</v>
      </c>
      <c r="H31" s="188" t="e">
        <f t="shared" si="4"/>
        <v>#DIV/0!</v>
      </c>
    </row>
    <row r="32" spans="2:8" x14ac:dyDescent="0.25">
      <c r="B32" s="72" t="s">
        <v>108</v>
      </c>
      <c r="C32" s="144"/>
      <c r="D32" s="132"/>
      <c r="E32" s="133"/>
      <c r="F32" s="170"/>
      <c r="G32" s="175">
        <f t="shared" si="8"/>
        <v>0</v>
      </c>
      <c r="H32" s="185" t="e">
        <f t="shared" si="4"/>
        <v>#DIV/0!</v>
      </c>
    </row>
    <row r="33" spans="2:17" x14ac:dyDescent="0.25">
      <c r="B33" s="72" t="s">
        <v>109</v>
      </c>
      <c r="C33" s="144"/>
      <c r="D33" s="132"/>
      <c r="E33" s="133"/>
      <c r="F33" s="170"/>
      <c r="G33" s="175">
        <f t="shared" si="8"/>
        <v>0</v>
      </c>
      <c r="H33" s="185" t="e">
        <f t="shared" si="4"/>
        <v>#DIV/0!</v>
      </c>
    </row>
    <row r="34" spans="2:17" x14ac:dyDescent="0.25">
      <c r="B34" s="72" t="s">
        <v>110</v>
      </c>
      <c r="C34" s="144"/>
      <c r="D34" s="132"/>
      <c r="E34" s="133"/>
      <c r="F34" s="170"/>
      <c r="G34" s="175">
        <f t="shared" si="8"/>
        <v>0</v>
      </c>
      <c r="H34" s="185" t="e">
        <f t="shared" si="4"/>
        <v>#DIV/0!</v>
      </c>
    </row>
    <row r="35" spans="2:17" ht="15.75" thickBot="1" x14ac:dyDescent="0.3">
      <c r="B35" s="72" t="s">
        <v>111</v>
      </c>
      <c r="C35" s="143"/>
      <c r="D35" s="135"/>
      <c r="E35" s="136"/>
      <c r="F35" s="171"/>
      <c r="G35" s="176">
        <f t="shared" si="8"/>
        <v>0</v>
      </c>
      <c r="H35" s="185" t="e">
        <f t="shared" si="4"/>
        <v>#DIV/0!</v>
      </c>
    </row>
    <row r="36" spans="2:17" ht="15.75" thickBot="1" x14ac:dyDescent="0.3">
      <c r="B36" s="90" t="s">
        <v>3</v>
      </c>
      <c r="C36" s="145"/>
      <c r="D36" s="79">
        <f>SUM(D30+SUM(D31:D35))</f>
        <v>0</v>
      </c>
      <c r="E36" s="79">
        <f>SUM(E30+SUM(E31:E35))</f>
        <v>0</v>
      </c>
      <c r="F36" s="79">
        <f>SUM(F30+SUM(F31:F35))</f>
        <v>0</v>
      </c>
      <c r="G36" s="177">
        <f>D36+E36+F36</f>
        <v>0</v>
      </c>
      <c r="H36" s="187" t="e">
        <f t="shared" si="4"/>
        <v>#DIV/0!</v>
      </c>
    </row>
    <row r="37" spans="2:17" ht="11.25" customHeight="1" x14ac:dyDescent="0.25"/>
    <row r="38" spans="2:17" ht="15.75" customHeight="1" x14ac:dyDescent="0.25">
      <c r="B38" s="209" t="s">
        <v>115</v>
      </c>
      <c r="C38" s="209"/>
      <c r="D38" s="61" t="e">
        <f>(G15+G30)/(G21+G36)</f>
        <v>#DIV/0!</v>
      </c>
      <c r="E38" s="9" t="s">
        <v>116</v>
      </c>
    </row>
    <row r="39" spans="2:17" ht="16.5" customHeight="1" thickBot="1" x14ac:dyDescent="0.3"/>
    <row r="40" spans="2:17" ht="16.5" thickBot="1" x14ac:dyDescent="0.3">
      <c r="B40" s="242"/>
      <c r="C40" s="243"/>
      <c r="D40" s="106" t="s">
        <v>0</v>
      </c>
      <c r="E40" s="107" t="s">
        <v>1</v>
      </c>
      <c r="F40" s="108" t="s">
        <v>2</v>
      </c>
      <c r="G40" s="249" t="s">
        <v>3</v>
      </c>
      <c r="H40" s="249" t="s">
        <v>4</v>
      </c>
    </row>
    <row r="41" spans="2:17" ht="15.75" thickBot="1" x14ac:dyDescent="0.3">
      <c r="B41" s="244"/>
      <c r="C41" s="245"/>
      <c r="D41" s="246" t="s">
        <v>5</v>
      </c>
      <c r="E41" s="247"/>
      <c r="F41" s="248"/>
      <c r="G41" s="250"/>
      <c r="H41" s="250"/>
    </row>
    <row r="42" spans="2:17" ht="15" customHeight="1" thickBot="1" x14ac:dyDescent="0.3">
      <c r="B42" s="231" t="s">
        <v>6</v>
      </c>
      <c r="C42" s="232"/>
      <c r="D42" s="25">
        <f>D43+D44+D45</f>
        <v>0</v>
      </c>
      <c r="E42" s="109">
        <f>E43+E44+E45</f>
        <v>0</v>
      </c>
      <c r="F42" s="110">
        <f>F43+F44+F45</f>
        <v>0</v>
      </c>
      <c r="G42" s="37">
        <f>D42+E42+F42</f>
        <v>0</v>
      </c>
      <c r="H42" s="7" t="e">
        <f>G42/$G$65</f>
        <v>#DIV/0!</v>
      </c>
    </row>
    <row r="43" spans="2:17" ht="15" customHeight="1" x14ac:dyDescent="0.25">
      <c r="B43" s="1"/>
      <c r="C43" s="3" t="s">
        <v>7</v>
      </c>
      <c r="D43" s="120"/>
      <c r="E43" s="121"/>
      <c r="F43" s="122"/>
      <c r="G43" s="38">
        <f>D43+E43+F43</f>
        <v>0</v>
      </c>
      <c r="H43" s="6"/>
    </row>
    <row r="44" spans="2:17" ht="15" customHeight="1" x14ac:dyDescent="0.25">
      <c r="B44" s="1"/>
      <c r="C44" s="3" t="s">
        <v>8</v>
      </c>
      <c r="D44" s="123"/>
      <c r="E44" s="124"/>
      <c r="F44" s="125"/>
      <c r="G44" s="39">
        <f t="shared" ref="G44:G64" si="9">D44+E44+F44</f>
        <v>0</v>
      </c>
      <c r="H44" s="6"/>
    </row>
    <row r="45" spans="2:17" ht="15" customHeight="1" thickBot="1" x14ac:dyDescent="0.3">
      <c r="B45" s="2"/>
      <c r="C45" s="4" t="s">
        <v>9</v>
      </c>
      <c r="D45" s="126"/>
      <c r="E45" s="127"/>
      <c r="F45" s="128"/>
      <c r="G45" s="40">
        <f t="shared" si="9"/>
        <v>0</v>
      </c>
      <c r="H45" s="6"/>
    </row>
    <row r="46" spans="2:17" ht="15" customHeight="1" thickBot="1" x14ac:dyDescent="0.3">
      <c r="B46" s="217" t="s">
        <v>10</v>
      </c>
      <c r="C46" s="218"/>
      <c r="D46" s="26">
        <f>D47+D48</f>
        <v>0</v>
      </c>
      <c r="E46" s="111">
        <f>E47+E48</f>
        <v>0</v>
      </c>
      <c r="F46" s="112">
        <f>F47+F48</f>
        <v>0</v>
      </c>
      <c r="G46" s="37">
        <f>D46+E46+F46</f>
        <v>0</v>
      </c>
      <c r="H46" s="7" t="e">
        <f>G46/$G$65</f>
        <v>#DIV/0!</v>
      </c>
    </row>
    <row r="47" spans="2:17" ht="15" customHeight="1" x14ac:dyDescent="0.25">
      <c r="B47" s="1"/>
      <c r="C47" s="3" t="s">
        <v>101</v>
      </c>
      <c r="D47" s="120"/>
      <c r="E47" s="121"/>
      <c r="F47" s="122"/>
      <c r="G47" s="38">
        <f t="shared" si="9"/>
        <v>0</v>
      </c>
      <c r="H47" s="6"/>
      <c r="Q47" s="142"/>
    </row>
    <row r="48" spans="2:17" s="9" customFormat="1" ht="15" customHeight="1" thickBot="1" x14ac:dyDescent="0.3">
      <c r="B48" s="1"/>
      <c r="C48" s="3" t="s">
        <v>11</v>
      </c>
      <c r="D48" s="126"/>
      <c r="E48" s="127"/>
      <c r="F48" s="128"/>
      <c r="G48" s="40">
        <f t="shared" si="9"/>
        <v>0</v>
      </c>
      <c r="H48" s="6"/>
      <c r="Q48" s="140"/>
    </row>
    <row r="49" spans="2:17" s="9" customFormat="1" ht="15" customHeight="1" thickBot="1" x14ac:dyDescent="0.3">
      <c r="B49" s="217" t="s">
        <v>12</v>
      </c>
      <c r="C49" s="218"/>
      <c r="D49" s="26">
        <f>D50+D51</f>
        <v>0</v>
      </c>
      <c r="E49" s="111">
        <f>E50+E51</f>
        <v>0</v>
      </c>
      <c r="F49" s="112">
        <f>F50+F51</f>
        <v>0</v>
      </c>
      <c r="G49" s="37">
        <f>D49+E49+F49</f>
        <v>0</v>
      </c>
      <c r="H49" s="7" t="e">
        <f>G49/$G$65</f>
        <v>#DIV/0!</v>
      </c>
      <c r="Q49" s="141"/>
    </row>
    <row r="50" spans="2:17" ht="15" customHeight="1" x14ac:dyDescent="0.25">
      <c r="B50" s="1"/>
      <c r="C50" s="3" t="s">
        <v>13</v>
      </c>
      <c r="D50" s="120"/>
      <c r="E50" s="121"/>
      <c r="F50" s="122"/>
      <c r="G50" s="38">
        <f t="shared" si="9"/>
        <v>0</v>
      </c>
      <c r="H50" s="6"/>
      <c r="I50" s="63"/>
      <c r="Q50" s="141"/>
    </row>
    <row r="51" spans="2:17" ht="15" customHeight="1" thickBot="1" x14ac:dyDescent="0.3">
      <c r="B51" s="1"/>
      <c r="C51" s="3" t="s">
        <v>14</v>
      </c>
      <c r="D51" s="126"/>
      <c r="E51" s="127"/>
      <c r="F51" s="128"/>
      <c r="G51" s="40">
        <f t="shared" si="9"/>
        <v>0</v>
      </c>
      <c r="H51" s="6"/>
      <c r="Q51" s="141"/>
    </row>
    <row r="52" spans="2:17" ht="15" customHeight="1" thickBot="1" x14ac:dyDescent="0.3">
      <c r="B52" s="217" t="s">
        <v>15</v>
      </c>
      <c r="C52" s="218"/>
      <c r="D52" s="26">
        <f>D53+D54</f>
        <v>0</v>
      </c>
      <c r="E52" s="111">
        <f>E53+E54</f>
        <v>0</v>
      </c>
      <c r="F52" s="112">
        <f>F53+F54</f>
        <v>0</v>
      </c>
      <c r="G52" s="37">
        <f>D52+E52+F52</f>
        <v>0</v>
      </c>
      <c r="H52" s="7" t="e">
        <f>G52/$G$65</f>
        <v>#DIV/0!</v>
      </c>
      <c r="Q52" s="141"/>
    </row>
    <row r="53" spans="2:17" ht="15" customHeight="1" x14ac:dyDescent="0.25">
      <c r="B53" s="1"/>
      <c r="C53" s="3" t="s">
        <v>16</v>
      </c>
      <c r="D53" s="120"/>
      <c r="E53" s="121"/>
      <c r="F53" s="122"/>
      <c r="G53" s="38">
        <f t="shared" si="9"/>
        <v>0</v>
      </c>
      <c r="H53" s="6"/>
      <c r="I53" s="45"/>
      <c r="Q53" s="141"/>
    </row>
    <row r="54" spans="2:17" ht="15" customHeight="1" thickBot="1" x14ac:dyDescent="0.3">
      <c r="B54" s="1"/>
      <c r="C54" s="5" t="s">
        <v>17</v>
      </c>
      <c r="D54" s="126"/>
      <c r="E54" s="127"/>
      <c r="F54" s="128"/>
      <c r="G54" s="40">
        <f t="shared" si="9"/>
        <v>0</v>
      </c>
      <c r="H54" s="6"/>
      <c r="I54" s="45"/>
      <c r="Q54" s="141"/>
    </row>
    <row r="55" spans="2:17" ht="15" customHeight="1" thickBot="1" x14ac:dyDescent="0.3">
      <c r="B55" s="231" t="s">
        <v>18</v>
      </c>
      <c r="C55" s="232"/>
      <c r="D55" s="25">
        <f>D56+D57+D58</f>
        <v>0</v>
      </c>
      <c r="E55" s="109">
        <f>E56+E57+E58</f>
        <v>0</v>
      </c>
      <c r="F55" s="110">
        <f>F56+F57+F58</f>
        <v>0</v>
      </c>
      <c r="G55" s="37">
        <f>D55+E55+F55</f>
        <v>0</v>
      </c>
      <c r="H55" s="7" t="e">
        <f>G55/$G$65</f>
        <v>#DIV/0!</v>
      </c>
      <c r="I55" s="45"/>
      <c r="Q55" s="141"/>
    </row>
    <row r="56" spans="2:17" ht="15" customHeight="1" x14ac:dyDescent="0.25">
      <c r="B56" s="1"/>
      <c r="C56" s="3" t="s">
        <v>19</v>
      </c>
      <c r="D56" s="120"/>
      <c r="E56" s="121"/>
      <c r="F56" s="122"/>
      <c r="G56" s="38">
        <f t="shared" si="9"/>
        <v>0</v>
      </c>
      <c r="H56" s="6"/>
      <c r="Q56" s="141"/>
    </row>
    <row r="57" spans="2:17" ht="15" customHeight="1" x14ac:dyDescent="0.25">
      <c r="B57" s="1"/>
      <c r="C57" s="3" t="s">
        <v>20</v>
      </c>
      <c r="D57" s="123"/>
      <c r="E57" s="124"/>
      <c r="F57" s="125"/>
      <c r="G57" s="39">
        <f t="shared" si="9"/>
        <v>0</v>
      </c>
      <c r="H57" s="6"/>
      <c r="I57" s="45"/>
      <c r="Q57" s="141"/>
    </row>
    <row r="58" spans="2:17" ht="15" customHeight="1" thickBot="1" x14ac:dyDescent="0.3">
      <c r="B58" s="2"/>
      <c r="C58" s="4" t="s">
        <v>21</v>
      </c>
      <c r="D58" s="126"/>
      <c r="E58" s="127"/>
      <c r="F58" s="128"/>
      <c r="G58" s="40">
        <f t="shared" si="9"/>
        <v>0</v>
      </c>
      <c r="H58" s="6"/>
      <c r="I58" s="45"/>
      <c r="Q58" s="141"/>
    </row>
    <row r="59" spans="2:17" ht="15" customHeight="1" thickBot="1" x14ac:dyDescent="0.3">
      <c r="B59" s="217" t="s">
        <v>22</v>
      </c>
      <c r="C59" s="263"/>
      <c r="D59" s="26">
        <f>D60+D61+D62+D63+D64</f>
        <v>0</v>
      </c>
      <c r="E59" s="111">
        <f>E60+E61+E62+E63+E64</f>
        <v>0</v>
      </c>
      <c r="F59" s="112">
        <f>F60+F61+F62+F63+F64</f>
        <v>0</v>
      </c>
      <c r="G59" s="37">
        <f>D59+E59+F59</f>
        <v>0</v>
      </c>
      <c r="H59" s="7" t="e">
        <f>G59/$G$65</f>
        <v>#DIV/0!</v>
      </c>
    </row>
    <row r="60" spans="2:17" ht="15" customHeight="1" x14ac:dyDescent="0.25">
      <c r="B60" s="1"/>
      <c r="C60" s="3" t="s">
        <v>23</v>
      </c>
      <c r="D60" s="120"/>
      <c r="E60" s="121"/>
      <c r="F60" s="122"/>
      <c r="G60" s="38">
        <f t="shared" si="9"/>
        <v>0</v>
      </c>
      <c r="H60" s="6"/>
    </row>
    <row r="61" spans="2:17" ht="15" customHeight="1" x14ac:dyDescent="0.25">
      <c r="B61" s="1"/>
      <c r="C61" s="5" t="s">
        <v>24</v>
      </c>
      <c r="D61" s="123"/>
      <c r="E61" s="124"/>
      <c r="F61" s="125"/>
      <c r="G61" s="39">
        <f t="shared" si="9"/>
        <v>0</v>
      </c>
      <c r="H61" s="6"/>
      <c r="Q61" s="142"/>
    </row>
    <row r="62" spans="2:17" ht="15" customHeight="1" x14ac:dyDescent="0.25">
      <c r="B62" s="1"/>
      <c r="C62" s="3" t="s">
        <v>25</v>
      </c>
      <c r="D62" s="123"/>
      <c r="E62" s="124"/>
      <c r="F62" s="125"/>
      <c r="G62" s="39">
        <f t="shared" si="9"/>
        <v>0</v>
      </c>
      <c r="H62" s="6"/>
      <c r="Q62" s="140"/>
    </row>
    <row r="63" spans="2:17" ht="15" customHeight="1" x14ac:dyDescent="0.25">
      <c r="B63" s="1"/>
      <c r="C63" s="3" t="s">
        <v>26</v>
      </c>
      <c r="D63" s="123"/>
      <c r="E63" s="124"/>
      <c r="F63" s="125"/>
      <c r="G63" s="39">
        <f t="shared" si="9"/>
        <v>0</v>
      </c>
      <c r="H63" s="6"/>
      <c r="Q63" s="141"/>
    </row>
    <row r="64" spans="2:17" s="9" customFormat="1" ht="15" customHeight="1" thickBot="1" x14ac:dyDescent="0.3">
      <c r="B64" s="2"/>
      <c r="C64" s="4" t="s">
        <v>27</v>
      </c>
      <c r="D64" s="126"/>
      <c r="E64" s="127"/>
      <c r="F64" s="128"/>
      <c r="G64" s="40">
        <f t="shared" si="9"/>
        <v>0</v>
      </c>
      <c r="H64" s="6"/>
      <c r="Q64" s="141"/>
    </row>
    <row r="65" spans="2:17" ht="18" customHeight="1" thickBot="1" x14ac:dyDescent="0.3">
      <c r="B65" s="240" t="s">
        <v>28</v>
      </c>
      <c r="C65" s="241"/>
      <c r="D65" s="64">
        <f>D42+D46+D49+D52+D55+D59</f>
        <v>0</v>
      </c>
      <c r="E65" s="113">
        <f>E42+E46+E49+E52+E55+E59</f>
        <v>0</v>
      </c>
      <c r="F65" s="114">
        <f>F42+F46+F49+F52+F55+F59</f>
        <v>0</v>
      </c>
      <c r="G65" s="65">
        <f>G42+G46+G49+G52+G55+G59</f>
        <v>0</v>
      </c>
      <c r="H65" s="66" t="e">
        <f>G65/$G$65</f>
        <v>#DIV/0!</v>
      </c>
      <c r="Q65" s="141"/>
    </row>
    <row r="66" spans="2:17" ht="29.25" customHeight="1" thickBot="1" x14ac:dyDescent="0.3">
      <c r="B66" s="251" t="s">
        <v>29</v>
      </c>
      <c r="C66" s="252"/>
      <c r="D66" s="252"/>
      <c r="E66" s="252"/>
      <c r="F66" s="253"/>
      <c r="G66" s="116">
        <f>IF(G65*4%&gt;50000,50000,G65*4%)</f>
        <v>0</v>
      </c>
      <c r="H66" s="104"/>
      <c r="Q66" s="141"/>
    </row>
    <row r="67" spans="2:17" ht="30" customHeight="1" thickBot="1" x14ac:dyDescent="0.3">
      <c r="B67" s="254" t="s">
        <v>30</v>
      </c>
      <c r="C67" s="255"/>
      <c r="D67" s="255"/>
      <c r="E67" s="255"/>
      <c r="F67" s="256"/>
      <c r="G67" s="117">
        <f>G65+G66</f>
        <v>0</v>
      </c>
      <c r="H67" s="35"/>
      <c r="Q67" s="141"/>
    </row>
    <row r="68" spans="2:17" ht="16.5" customHeight="1" x14ac:dyDescent="0.25">
      <c r="B68" s="96"/>
      <c r="C68" s="96"/>
      <c r="D68" s="97"/>
      <c r="E68" s="97"/>
      <c r="F68" s="97"/>
      <c r="G68" s="98"/>
      <c r="H68" s="99"/>
      <c r="Q68" s="141"/>
    </row>
    <row r="69" spans="2:17" x14ac:dyDescent="0.25">
      <c r="B69" s="261" t="s">
        <v>31</v>
      </c>
      <c r="C69" s="261"/>
      <c r="D69" s="261"/>
      <c r="E69" s="261"/>
      <c r="F69" s="261"/>
      <c r="G69" s="261"/>
      <c r="H69" s="261"/>
      <c r="Q69" s="141"/>
    </row>
    <row r="70" spans="2:17" s="9" customFormat="1" ht="41.45" customHeight="1" x14ac:dyDescent="0.25">
      <c r="B70" s="262" t="s">
        <v>32</v>
      </c>
      <c r="C70" s="262"/>
      <c r="D70" s="262"/>
      <c r="E70" s="262"/>
      <c r="F70" s="262"/>
      <c r="G70" s="262"/>
      <c r="H70" s="262"/>
      <c r="Q70" s="141"/>
    </row>
    <row r="71" spans="2:17" s="9" customFormat="1" ht="28.5" customHeight="1" x14ac:dyDescent="0.25">
      <c r="B71" s="192" t="s">
        <v>93</v>
      </c>
      <c r="C71" s="192"/>
      <c r="D71" s="192"/>
      <c r="E71" s="192"/>
      <c r="F71" s="192"/>
      <c r="G71" s="192"/>
      <c r="H71" s="192"/>
      <c r="Q71" s="141"/>
    </row>
    <row r="72" spans="2:17" ht="21.75" customHeight="1" x14ac:dyDescent="0.25">
      <c r="B72" s="257" t="s">
        <v>33</v>
      </c>
      <c r="C72" s="257"/>
      <c r="D72" s="257"/>
      <c r="E72" s="257"/>
      <c r="F72" s="257"/>
      <c r="G72" s="257"/>
      <c r="H72" s="257"/>
      <c r="Q72" s="141"/>
    </row>
    <row r="73" spans="2:17" ht="30" customHeight="1" x14ac:dyDescent="0.25">
      <c r="B73" s="192" t="s">
        <v>117</v>
      </c>
      <c r="C73" s="192"/>
      <c r="D73" s="192"/>
      <c r="E73" s="192"/>
      <c r="F73" s="192"/>
      <c r="G73" s="192"/>
      <c r="H73" s="192"/>
    </row>
    <row r="74" spans="2:17" ht="20.25" customHeight="1" thickBot="1" x14ac:dyDescent="0.3"/>
    <row r="75" spans="2:17" ht="36.75" customHeight="1" x14ac:dyDescent="0.25">
      <c r="B75" s="276" t="s">
        <v>98</v>
      </c>
      <c r="C75" s="277"/>
      <c r="D75" s="277"/>
      <c r="E75" s="277"/>
      <c r="F75" s="277"/>
      <c r="G75" s="277"/>
      <c r="H75" s="278"/>
    </row>
    <row r="76" spans="2:17" ht="15.75" thickBot="1" x14ac:dyDescent="0.3">
      <c r="B76" s="183"/>
      <c r="C76" s="184"/>
      <c r="D76" s="284" t="s">
        <v>91</v>
      </c>
      <c r="E76" s="285"/>
      <c r="F76" s="285"/>
      <c r="G76" s="285"/>
      <c r="H76" s="286"/>
    </row>
    <row r="77" spans="2:17" ht="15.75" x14ac:dyDescent="0.25">
      <c r="B77" s="280" t="s">
        <v>34</v>
      </c>
      <c r="C77" s="281"/>
      <c r="D77" s="281"/>
      <c r="E77" s="281"/>
      <c r="F77" s="281"/>
      <c r="G77" s="281"/>
      <c r="H77" s="282"/>
    </row>
    <row r="78" spans="2:17" ht="44.25" customHeight="1" x14ac:dyDescent="0.25">
      <c r="B78" s="212"/>
      <c r="C78" s="213"/>
      <c r="D78" s="11" t="s">
        <v>0</v>
      </c>
      <c r="E78" s="11" t="s">
        <v>1</v>
      </c>
      <c r="F78" s="19" t="s">
        <v>2</v>
      </c>
      <c r="G78" s="24" t="s">
        <v>3</v>
      </c>
      <c r="H78" s="20" t="s">
        <v>4</v>
      </c>
    </row>
    <row r="79" spans="2:17" ht="15.75" x14ac:dyDescent="0.25">
      <c r="B79" s="233" t="s">
        <v>35</v>
      </c>
      <c r="C79" s="211"/>
      <c r="D79" s="27">
        <f>SUM(D81:D83)</f>
        <v>0</v>
      </c>
      <c r="E79" s="27">
        <f t="shared" ref="E79:F79" si="10">SUM(E81:E83)</f>
        <v>0</v>
      </c>
      <c r="F79" s="27">
        <f t="shared" si="10"/>
        <v>0</v>
      </c>
      <c r="G79" s="41">
        <f>SUM(G81:G83)</f>
        <v>0</v>
      </c>
      <c r="H79" s="21" t="e">
        <f>G79/G90</f>
        <v>#DIV/0!</v>
      </c>
    </row>
    <row r="80" spans="2:17" ht="15.75" x14ac:dyDescent="0.25">
      <c r="B80" s="53"/>
      <c r="C80" s="50" t="s">
        <v>36</v>
      </c>
      <c r="D80" s="118"/>
      <c r="E80" s="118"/>
      <c r="F80" s="119"/>
      <c r="G80" s="51"/>
      <c r="H80" s="52"/>
    </row>
    <row r="81" spans="2:8" ht="15.75" x14ac:dyDescent="0.25">
      <c r="B81" s="219" t="s">
        <v>37</v>
      </c>
      <c r="C81" s="42" t="s">
        <v>38</v>
      </c>
      <c r="D81" s="43">
        <f>D21</f>
        <v>0</v>
      </c>
      <c r="E81" s="43">
        <f>E21</f>
        <v>0</v>
      </c>
      <c r="F81" s="43">
        <f>F21</f>
        <v>0</v>
      </c>
      <c r="G81" s="55">
        <f>D81+E81+F81</f>
        <v>0</v>
      </c>
      <c r="H81" s="222" t="e">
        <f>(G81+G82+G83)/G90</f>
        <v>#DIV/0!</v>
      </c>
    </row>
    <row r="82" spans="2:8" ht="30" x14ac:dyDescent="0.25">
      <c r="B82" s="220"/>
      <c r="C82" s="58" t="s">
        <v>39</v>
      </c>
      <c r="D82" s="68">
        <f>D35</f>
        <v>0</v>
      </c>
      <c r="E82" s="68">
        <f>E35</f>
        <v>0</v>
      </c>
      <c r="F82" s="68">
        <f>F35</f>
        <v>0</v>
      </c>
      <c r="G82" s="59">
        <f>D82+E82+F82</f>
        <v>0</v>
      </c>
      <c r="H82" s="223"/>
    </row>
    <row r="83" spans="2:8" ht="15.75" x14ac:dyDescent="0.25">
      <c r="B83" s="221"/>
      <c r="C83" s="67" t="s">
        <v>40</v>
      </c>
      <c r="D83" s="228"/>
      <c r="E83" s="229"/>
      <c r="F83" s="230"/>
      <c r="G83" s="47">
        <f>D94</f>
        <v>0</v>
      </c>
      <c r="H83" s="224"/>
    </row>
    <row r="84" spans="2:8" ht="15.75" x14ac:dyDescent="0.25">
      <c r="B84" s="210" t="s">
        <v>41</v>
      </c>
      <c r="C84" s="211"/>
      <c r="D84" s="27"/>
      <c r="E84" s="27"/>
      <c r="F84" s="27"/>
      <c r="G84" s="54">
        <f>SUM(G85:G89)</f>
        <v>0</v>
      </c>
      <c r="H84" s="21" t="e">
        <f>G84/G90</f>
        <v>#DIV/0!</v>
      </c>
    </row>
    <row r="85" spans="2:8" ht="15.75" x14ac:dyDescent="0.25">
      <c r="B85" s="219" t="s">
        <v>42</v>
      </c>
      <c r="C85" s="42" t="s">
        <v>43</v>
      </c>
      <c r="D85" s="139"/>
      <c r="E85" s="139"/>
      <c r="F85" s="139"/>
      <c r="G85" s="55">
        <f t="shared" ref="G85:G89" si="11">D85+E85+F85</f>
        <v>0</v>
      </c>
      <c r="H85" s="225" t="e">
        <f>(G85+G86+G87)/G90</f>
        <v>#DIV/0!</v>
      </c>
    </row>
    <row r="86" spans="2:8" ht="30" x14ac:dyDescent="0.25">
      <c r="B86" s="220"/>
      <c r="C86" s="70" t="s">
        <v>44</v>
      </c>
      <c r="D86" s="68">
        <f>D80*4000</f>
        <v>0</v>
      </c>
      <c r="E86" s="68">
        <f t="shared" ref="E86:F86" si="12">E80*4000</f>
        <v>0</v>
      </c>
      <c r="F86" s="68">
        <f t="shared" si="12"/>
        <v>0</v>
      </c>
      <c r="G86" s="71">
        <f t="shared" si="11"/>
        <v>0</v>
      </c>
      <c r="H86" s="226"/>
    </row>
    <row r="87" spans="2:8" ht="15.75" x14ac:dyDescent="0.25">
      <c r="B87" s="221"/>
      <c r="C87" s="49" t="s">
        <v>80</v>
      </c>
      <c r="D87" s="228"/>
      <c r="E87" s="229"/>
      <c r="F87" s="230"/>
      <c r="G87" s="69">
        <f>D95</f>
        <v>0</v>
      </c>
      <c r="H87" s="227"/>
    </row>
    <row r="88" spans="2:8" ht="15.75" x14ac:dyDescent="0.25">
      <c r="B88" s="16"/>
      <c r="C88" s="14" t="s">
        <v>45</v>
      </c>
      <c r="D88" s="31"/>
      <c r="E88" s="31"/>
      <c r="F88" s="31"/>
      <c r="G88" s="56">
        <f>D88+E88+F88</f>
        <v>0</v>
      </c>
      <c r="H88" s="23" t="e">
        <f>G88/G90</f>
        <v>#DIV/0!</v>
      </c>
    </row>
    <row r="89" spans="2:8" ht="30" x14ac:dyDescent="0.25">
      <c r="B89" s="13"/>
      <c r="C89" s="14" t="s">
        <v>46</v>
      </c>
      <c r="D89" s="29">
        <f>D80*3500</f>
        <v>0</v>
      </c>
      <c r="E89" s="29">
        <f t="shared" ref="E89:F89" si="13">E80*3500</f>
        <v>0</v>
      </c>
      <c r="F89" s="29">
        <f t="shared" si="13"/>
        <v>0</v>
      </c>
      <c r="G89" s="57">
        <f t="shared" si="11"/>
        <v>0</v>
      </c>
      <c r="H89" s="22" t="e">
        <f>G89/G90</f>
        <v>#DIV/0!</v>
      </c>
    </row>
    <row r="90" spans="2:8" ht="19.5" thickBot="1" x14ac:dyDescent="0.35">
      <c r="B90" s="214" t="s">
        <v>47</v>
      </c>
      <c r="C90" s="215"/>
      <c r="D90" s="215"/>
      <c r="E90" s="215"/>
      <c r="F90" s="216"/>
      <c r="G90" s="102">
        <f>G79+G84</f>
        <v>0</v>
      </c>
      <c r="H90" s="103" t="e">
        <f>H79+H84</f>
        <v>#DIV/0!</v>
      </c>
    </row>
    <row r="91" spans="2:8" ht="16.5" thickTop="1" thickBot="1" x14ac:dyDescent="0.3"/>
    <row r="92" spans="2:8" ht="16.5" thickTop="1" x14ac:dyDescent="0.25">
      <c r="B92" s="196" t="s">
        <v>49</v>
      </c>
      <c r="C92" s="197"/>
      <c r="D92" s="198"/>
      <c r="E92" s="9"/>
      <c r="F92" s="9"/>
      <c r="G92" s="9"/>
      <c r="H92" s="9"/>
    </row>
    <row r="93" spans="2:8" x14ac:dyDescent="0.25">
      <c r="B93" s="199" t="s">
        <v>51</v>
      </c>
      <c r="C93" s="200"/>
      <c r="D93" s="158">
        <f>D94+D95</f>
        <v>0</v>
      </c>
      <c r="E93" t="s">
        <v>52</v>
      </c>
    </row>
    <row r="94" spans="2:8" ht="30" x14ac:dyDescent="0.25">
      <c r="B94" s="13"/>
      <c r="C94" s="14" t="s">
        <v>53</v>
      </c>
      <c r="D94" s="36">
        <f>IF(G65*2.4%&gt;30000,30000,G65*2.4%)</f>
        <v>0</v>
      </c>
    </row>
    <row r="95" spans="2:8" ht="30" x14ac:dyDescent="0.25">
      <c r="B95" s="13"/>
      <c r="C95" s="14" t="s">
        <v>79</v>
      </c>
      <c r="D95" s="36">
        <f>IF(G65*1.6%&gt;20000,20000,G65*1.6%)</f>
        <v>0</v>
      </c>
    </row>
    <row r="96" spans="2:8" x14ac:dyDescent="0.25">
      <c r="B96" s="201" t="s">
        <v>90</v>
      </c>
      <c r="C96" s="202"/>
      <c r="D96" s="203"/>
    </row>
    <row r="97" spans="2:8" ht="45.75" thickBot="1" x14ac:dyDescent="0.3">
      <c r="B97" s="8"/>
      <c r="C97" s="17" t="s">
        <v>54</v>
      </c>
      <c r="D97" s="60" t="e">
        <f>IF(G97="oui",(G42+G46+G49+G52+G55)*27%*H85,0)</f>
        <v>#DIV/0!</v>
      </c>
      <c r="E97" s="10" t="s">
        <v>55</v>
      </c>
      <c r="F97" s="10" t="s">
        <v>56</v>
      </c>
      <c r="G97" s="138" t="s">
        <v>48</v>
      </c>
    </row>
    <row r="98" spans="2:8" ht="16.5" thickTop="1" thickBot="1" x14ac:dyDescent="0.3"/>
    <row r="99" spans="2:8" ht="16.5" thickTop="1" x14ac:dyDescent="0.25">
      <c r="B99" s="196" t="s">
        <v>57</v>
      </c>
      <c r="C99" s="197"/>
      <c r="D99" s="198"/>
      <c r="E99" s="9"/>
      <c r="F99" s="9"/>
      <c r="G99" s="9"/>
      <c r="H99" s="9"/>
    </row>
    <row r="100" spans="2:8" x14ac:dyDescent="0.25">
      <c r="B100" s="13"/>
      <c r="C100" s="156" t="s">
        <v>58</v>
      </c>
      <c r="D100" s="36">
        <f>G85+G86</f>
        <v>0</v>
      </c>
    </row>
    <row r="101" spans="2:8" x14ac:dyDescent="0.25">
      <c r="B101" s="13"/>
      <c r="C101" s="156" t="s">
        <v>89</v>
      </c>
      <c r="D101" s="36">
        <f>D95</f>
        <v>0</v>
      </c>
    </row>
    <row r="102" spans="2:8" x14ac:dyDescent="0.25">
      <c r="B102" s="13"/>
      <c r="C102" s="157" t="s">
        <v>59</v>
      </c>
      <c r="D102" s="36" t="e">
        <f>D97</f>
        <v>#DIV/0!</v>
      </c>
    </row>
    <row r="103" spans="2:8" ht="16.5" thickBot="1" x14ac:dyDescent="0.3">
      <c r="B103" s="194" t="s">
        <v>60</v>
      </c>
      <c r="C103" s="195"/>
      <c r="D103" s="105" t="e">
        <f>D100+D101+D102</f>
        <v>#DIV/0!</v>
      </c>
    </row>
    <row r="104" spans="2:8" ht="15.75" thickTop="1" x14ac:dyDescent="0.25"/>
    <row r="106" spans="2:8" ht="36.75" customHeight="1" x14ac:dyDescent="0.3">
      <c r="B106" s="193" t="s">
        <v>88</v>
      </c>
      <c r="C106" s="193"/>
      <c r="D106" s="61" t="e">
        <f>(G86+G89)/G90</f>
        <v>#DIV/0!</v>
      </c>
    </row>
    <row r="108" spans="2:8" x14ac:dyDescent="0.25">
      <c r="B108" t="s">
        <v>119</v>
      </c>
    </row>
  </sheetData>
  <protectedRanges>
    <protectedRange algorithmName="SHA-512" hashValue="rge6rNiGRp5+C3nNaAGoWRTog3Z12Jg56136Kf80tVjXJ7/1gUjiyUoLUSZOY7+KFzgsMs0Eo83hXz+PEWkKEQ==" saltValue="yZpYNH4q8NiMSWBHEYdFeg==" spinCount="100000" sqref="D42:H42 D46:H46 D49:H49 D52:H52 D55:H55 D59:H59 D65:H65 G66:G67" name="Plage1"/>
  </protectedRanges>
  <mergeCells count="46">
    <mergeCell ref="B5:H5"/>
    <mergeCell ref="B2:H2"/>
    <mergeCell ref="B75:H75"/>
    <mergeCell ref="B65:C65"/>
    <mergeCell ref="B40:C41"/>
    <mergeCell ref="D41:F41"/>
    <mergeCell ref="G40:G41"/>
    <mergeCell ref="H40:H41"/>
    <mergeCell ref="B66:F66"/>
    <mergeCell ref="B67:F67"/>
    <mergeCell ref="B72:H72"/>
    <mergeCell ref="D3:H3"/>
    <mergeCell ref="B69:H69"/>
    <mergeCell ref="B71:H71"/>
    <mergeCell ref="B70:H70"/>
    <mergeCell ref="B59:C59"/>
    <mergeCell ref="B42:C42"/>
    <mergeCell ref="B23:H23"/>
    <mergeCell ref="B79:C79"/>
    <mergeCell ref="B81:B83"/>
    <mergeCell ref="D76:H76"/>
    <mergeCell ref="B77:H77"/>
    <mergeCell ref="B49:C49"/>
    <mergeCell ref="B52:C52"/>
    <mergeCell ref="B55:C55"/>
    <mergeCell ref="B85:B87"/>
    <mergeCell ref="H81:H83"/>
    <mergeCell ref="H85:H87"/>
    <mergeCell ref="D83:F83"/>
    <mergeCell ref="D87:F87"/>
    <mergeCell ref="B7:H7"/>
    <mergeCell ref="B73:H73"/>
    <mergeCell ref="B106:C106"/>
    <mergeCell ref="B103:C103"/>
    <mergeCell ref="B99:D99"/>
    <mergeCell ref="B93:C93"/>
    <mergeCell ref="B96:D96"/>
    <mergeCell ref="B8:H8"/>
    <mergeCell ref="B15:C15"/>
    <mergeCell ref="B30:C30"/>
    <mergeCell ref="B38:C38"/>
    <mergeCell ref="B92:D92"/>
    <mergeCell ref="B84:C84"/>
    <mergeCell ref="B78:C78"/>
    <mergeCell ref="B90:F90"/>
    <mergeCell ref="B46:C46"/>
  </mergeCells>
  <phoneticPr fontId="25" type="noConversion"/>
  <conditionalFormatting sqref="D38">
    <cfRule type="cellIs" dxfId="19" priority="1" operator="lessThan">
      <formula>0.2</formula>
    </cfRule>
  </conditionalFormatting>
  <conditionalFormatting sqref="D103">
    <cfRule type="cellIs" dxfId="18" priority="17" operator="greaterThan">
      <formula>1500000</formula>
    </cfRule>
  </conditionalFormatting>
  <conditionalFormatting sqref="D106">
    <cfRule type="cellIs" dxfId="17" priority="16" operator="greaterThan">
      <formula>50%</formula>
    </cfRule>
  </conditionalFormatting>
  <conditionalFormatting sqref="G67">
    <cfRule type="cellIs" dxfId="16" priority="4" operator="notEqual">
      <formula>$G$90</formula>
    </cfRule>
  </conditionalFormatting>
  <conditionalFormatting sqref="G90">
    <cfRule type="cellIs" dxfId="15" priority="3" operator="notEqual">
      <formula>$G$67</formula>
    </cfRule>
  </conditionalFormatting>
  <conditionalFormatting sqref="H52">
    <cfRule type="cellIs" dxfId="14" priority="21" operator="greaterThan">
      <formula>0.25</formula>
    </cfRule>
  </conditionalFormatting>
  <conditionalFormatting sqref="H79">
    <cfRule type="cellIs" dxfId="13" priority="20" operator="lessThan">
      <formula>0.2</formula>
    </cfRule>
  </conditionalFormatting>
  <conditionalFormatting sqref="H81:H83">
    <cfRule type="cellIs" dxfId="12" priority="11" operator="lessThan">
      <formula>0.2</formula>
    </cfRule>
  </conditionalFormatting>
  <conditionalFormatting sqref="H84">
    <cfRule type="cellIs" dxfId="11" priority="19" operator="greaterThan">
      <formula>0.8</formula>
    </cfRule>
  </conditionalFormatting>
  <conditionalFormatting sqref="H85">
    <cfRule type="cellIs" dxfId="10" priority="18" operator="greaterThan">
      <formula>0.4</formula>
    </cfRule>
  </conditionalFormatting>
  <conditionalFormatting sqref="I53:I55">
    <cfRule type="cellIs" dxfId="9" priority="15" operator="greaterThan">
      <formula>0.8</formula>
    </cfRule>
  </conditionalFormatting>
  <conditionalFormatting sqref="I57:I58">
    <cfRule type="cellIs" dxfId="8" priority="5" operator="greaterThan">
      <formula>0.8</formula>
    </cfRule>
  </conditionalFormatting>
  <pageMargins left="0.70866141732283472" right="0.70866141732283472" top="0.74803149606299213" bottom="0.74803149606299213" header="0.31496062992125984" footer="0.31496062992125984"/>
  <pageSetup scale="57" fitToHeight="0" orientation="portrait" r:id="rId1"/>
  <headerFooter>
    <oddHeader>&amp;LPRIMA Québec&amp;CAppel R29 - Budget Volet PME</oddHeader>
    <oddFooter>Page &amp;P de &amp;N</oddFooter>
  </headerFooter>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000-000000000000}">
          <x14:formula1>
            <xm:f>Feuil1!$A$3:$A$4</xm:f>
          </x14:formula1>
          <xm:sqref>G97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pageSetUpPr fitToPage="1"/>
  </sheetPr>
  <dimension ref="B1:I122"/>
  <sheetViews>
    <sheetView zoomScaleNormal="100" workbookViewId="0"/>
  </sheetViews>
  <sheetFormatPr baseColWidth="10" defaultColWidth="11.42578125" defaultRowHeight="15" x14ac:dyDescent="0.25"/>
  <cols>
    <col min="1" max="1" width="3.7109375" customWidth="1"/>
    <col min="2" max="2" width="6" customWidth="1"/>
    <col min="3" max="3" width="53.28515625" customWidth="1"/>
    <col min="4" max="7" width="20.28515625" customWidth="1"/>
    <col min="8" max="8" width="11.28515625" customWidth="1"/>
    <col min="9" max="9" width="20.140625" customWidth="1"/>
    <col min="10" max="10" width="13.7109375" customWidth="1"/>
    <col min="11" max="11" width="21.28515625" customWidth="1"/>
    <col min="12" max="13" width="15.7109375" customWidth="1"/>
    <col min="14" max="14" width="13.7109375" customWidth="1"/>
    <col min="15" max="16" width="15.5703125" customWidth="1"/>
    <col min="19" max="19" width="20.7109375" customWidth="1"/>
    <col min="20" max="20" width="17.7109375" customWidth="1"/>
    <col min="21" max="21" width="15.5703125" customWidth="1"/>
    <col min="22" max="22" width="15.7109375" customWidth="1"/>
  </cols>
  <sheetData>
    <row r="1" spans="2:8" ht="5.25" customHeight="1" thickBot="1" x14ac:dyDescent="0.3"/>
    <row r="2" spans="2:8" ht="29.25" customHeight="1" x14ac:dyDescent="0.25">
      <c r="B2" s="276" t="s">
        <v>95</v>
      </c>
      <c r="C2" s="277"/>
      <c r="D2" s="277"/>
      <c r="E2" s="277"/>
      <c r="F2" s="277"/>
      <c r="G2" s="277"/>
      <c r="H2" s="278"/>
    </row>
    <row r="3" spans="2:8" ht="15.75" thickBot="1" x14ac:dyDescent="0.3">
      <c r="B3" s="183"/>
      <c r="C3" s="184"/>
      <c r="D3" s="264" t="s">
        <v>84</v>
      </c>
      <c r="E3" s="265"/>
      <c r="F3" s="265"/>
      <c r="G3" s="265"/>
      <c r="H3" s="279"/>
    </row>
    <row r="4" spans="2:8" ht="7.5" customHeight="1" thickBot="1" x14ac:dyDescent="0.3"/>
    <row r="5" spans="2:8" ht="19.5" thickBot="1" x14ac:dyDescent="0.35">
      <c r="B5" s="234" t="s">
        <v>120</v>
      </c>
      <c r="C5" s="235"/>
      <c r="D5" s="235"/>
      <c r="E5" s="235"/>
      <c r="F5" s="235"/>
      <c r="G5" s="235"/>
      <c r="H5" s="236"/>
    </row>
    <row r="6" spans="2:8" ht="9" customHeight="1" thickBot="1" x14ac:dyDescent="0.3"/>
    <row r="7" spans="2:8" ht="14.25" customHeight="1" thickBot="1" x14ac:dyDescent="0.3">
      <c r="B7" s="204" t="s">
        <v>100</v>
      </c>
      <c r="C7" s="190"/>
      <c r="D7" s="190"/>
      <c r="E7" s="190"/>
      <c r="F7" s="190"/>
      <c r="G7" s="190"/>
      <c r="H7" s="191"/>
    </row>
    <row r="8" spans="2:8" ht="14.25" customHeight="1" thickBot="1" x14ac:dyDescent="0.3">
      <c r="B8" s="74"/>
      <c r="C8" s="167" t="s">
        <v>85</v>
      </c>
      <c r="D8" s="163" t="s">
        <v>0</v>
      </c>
      <c r="E8" s="76" t="s">
        <v>1</v>
      </c>
      <c r="F8" s="84" t="s">
        <v>2</v>
      </c>
      <c r="G8" s="85" t="s">
        <v>3</v>
      </c>
      <c r="H8" s="85" t="s">
        <v>83</v>
      </c>
    </row>
    <row r="9" spans="2:8" ht="14.25" customHeight="1" x14ac:dyDescent="0.25">
      <c r="B9" s="72" t="s">
        <v>107</v>
      </c>
      <c r="C9" s="72"/>
      <c r="D9" s="164"/>
      <c r="E9" s="164"/>
      <c r="F9" s="131"/>
      <c r="G9" s="81">
        <f>D9+E9+F9</f>
        <v>0</v>
      </c>
      <c r="H9" s="153" t="e">
        <f>G9/$G$19</f>
        <v>#DIV/0!</v>
      </c>
    </row>
    <row r="10" spans="2:8" ht="14.25" customHeight="1" x14ac:dyDescent="0.25">
      <c r="B10" s="72" t="s">
        <v>108</v>
      </c>
      <c r="C10" s="72"/>
      <c r="D10" s="168"/>
      <c r="E10" s="133"/>
      <c r="F10" s="134"/>
      <c r="G10" s="82">
        <f>D11+E10+F10</f>
        <v>0</v>
      </c>
      <c r="H10" s="153" t="e">
        <f>G10/$G$19</f>
        <v>#DIV/0!</v>
      </c>
    </row>
    <row r="11" spans="2:8" ht="14.25" customHeight="1" x14ac:dyDescent="0.25">
      <c r="B11" s="72" t="s">
        <v>109</v>
      </c>
      <c r="C11" s="72"/>
      <c r="D11" s="165"/>
      <c r="E11" s="133"/>
      <c r="F11" s="134"/>
      <c r="G11" s="82">
        <f>D12+E11+F11</f>
        <v>0</v>
      </c>
      <c r="H11" s="153" t="e">
        <f>G11/$G$19</f>
        <v>#DIV/0!</v>
      </c>
    </row>
    <row r="12" spans="2:8" ht="14.25" customHeight="1" x14ac:dyDescent="0.25">
      <c r="B12" s="72" t="s">
        <v>110</v>
      </c>
      <c r="C12" s="72"/>
      <c r="D12" s="165"/>
      <c r="E12" s="133"/>
      <c r="F12" s="134"/>
      <c r="G12" s="82">
        <f t="shared" ref="G12:G18" si="0">D12+E12+F12</f>
        <v>0</v>
      </c>
      <c r="H12" s="153" t="e">
        <f>G12/$G$19</f>
        <v>#DIV/0!</v>
      </c>
    </row>
    <row r="13" spans="2:8" ht="14.25" customHeight="1" x14ac:dyDescent="0.25">
      <c r="B13" s="72" t="s">
        <v>111</v>
      </c>
      <c r="C13" s="72"/>
      <c r="D13" s="165"/>
      <c r="E13" s="133"/>
      <c r="F13" s="134"/>
      <c r="G13" s="82">
        <f t="shared" si="0"/>
        <v>0</v>
      </c>
      <c r="H13" s="153" t="e">
        <f>G13/$G$19</f>
        <v>#DIV/0!</v>
      </c>
    </row>
    <row r="14" spans="2:8" ht="14.25" customHeight="1" x14ac:dyDescent="0.25">
      <c r="B14" s="72" t="s">
        <v>121</v>
      </c>
      <c r="C14" s="72"/>
      <c r="D14" s="165"/>
      <c r="E14" s="133"/>
      <c r="F14" s="134"/>
      <c r="G14" s="82">
        <f t="shared" si="0"/>
        <v>0</v>
      </c>
      <c r="H14" s="153" t="e">
        <f>G14/$G$19</f>
        <v>#DIV/0!</v>
      </c>
    </row>
    <row r="15" spans="2:8" ht="14.25" customHeight="1" x14ac:dyDescent="0.25">
      <c r="B15" s="72" t="s">
        <v>122</v>
      </c>
      <c r="C15" s="72"/>
      <c r="D15" s="165"/>
      <c r="E15" s="133"/>
      <c r="F15" s="134"/>
      <c r="G15" s="82">
        <f t="shared" si="0"/>
        <v>0</v>
      </c>
      <c r="H15" s="153" t="e">
        <f>G15/$G$19</f>
        <v>#DIV/0!</v>
      </c>
    </row>
    <row r="16" spans="2:8" ht="14.25" customHeight="1" x14ac:dyDescent="0.25">
      <c r="B16" s="72" t="s">
        <v>123</v>
      </c>
      <c r="C16" s="72"/>
      <c r="D16" s="165"/>
      <c r="E16" s="133"/>
      <c r="F16" s="134"/>
      <c r="G16" s="82">
        <f t="shared" si="0"/>
        <v>0</v>
      </c>
      <c r="H16" s="153" t="e">
        <f>G16/$G$19</f>
        <v>#DIV/0!</v>
      </c>
    </row>
    <row r="17" spans="2:8" ht="14.25" customHeight="1" x14ac:dyDescent="0.25">
      <c r="B17" s="72" t="s">
        <v>124</v>
      </c>
      <c r="C17" s="72"/>
      <c r="D17" s="165"/>
      <c r="E17" s="133"/>
      <c r="F17" s="134"/>
      <c r="G17" s="82">
        <f t="shared" si="0"/>
        <v>0</v>
      </c>
      <c r="H17" s="153" t="e">
        <f>G17/$G$19</f>
        <v>#DIV/0!</v>
      </c>
    </row>
    <row r="18" spans="2:8" ht="14.25" customHeight="1" thickBot="1" x14ac:dyDescent="0.3">
      <c r="B18" s="73" t="s">
        <v>125</v>
      </c>
      <c r="C18" s="73"/>
      <c r="D18" s="166"/>
      <c r="E18" s="136"/>
      <c r="F18" s="137"/>
      <c r="G18" s="83">
        <f t="shared" si="0"/>
        <v>0</v>
      </c>
      <c r="H18" s="153" t="e">
        <f>G18/$G$19</f>
        <v>#DIV/0!</v>
      </c>
    </row>
    <row r="19" spans="2:8" ht="14.25" customHeight="1" thickBot="1" x14ac:dyDescent="0.3">
      <c r="B19" s="90" t="s">
        <v>3</v>
      </c>
      <c r="C19" s="145"/>
      <c r="D19" s="79">
        <f>SUM(D9:D18)</f>
        <v>0</v>
      </c>
      <c r="E19" s="80">
        <f t="shared" ref="E19:F19" si="1">SUM(E9:E18)</f>
        <v>0</v>
      </c>
      <c r="F19" s="86">
        <f t="shared" si="1"/>
        <v>0</v>
      </c>
      <c r="G19" s="87">
        <f>SUM(G9:G18)</f>
        <v>0</v>
      </c>
      <c r="H19" s="87"/>
    </row>
    <row r="20" spans="2:8" ht="14.25" customHeight="1" thickBot="1" x14ac:dyDescent="0.3"/>
    <row r="21" spans="2:8" ht="14.25" customHeight="1" thickBot="1" x14ac:dyDescent="0.3">
      <c r="B21" s="189" t="s">
        <v>86</v>
      </c>
      <c r="C21" s="190"/>
      <c r="D21" s="190"/>
      <c r="E21" s="190"/>
      <c r="F21" s="190"/>
      <c r="G21" s="190"/>
      <c r="H21" s="191"/>
    </row>
    <row r="22" spans="2:8" ht="14.25" customHeight="1" thickBot="1" x14ac:dyDescent="0.3">
      <c r="B22" s="74"/>
      <c r="C22" s="75" t="s">
        <v>85</v>
      </c>
      <c r="D22" s="75" t="s">
        <v>0</v>
      </c>
      <c r="E22" s="76" t="s">
        <v>1</v>
      </c>
      <c r="F22" s="84" t="s">
        <v>2</v>
      </c>
      <c r="G22" s="85" t="s">
        <v>3</v>
      </c>
      <c r="H22" s="85" t="s">
        <v>83</v>
      </c>
    </row>
    <row r="23" spans="2:8" ht="14.25" customHeight="1" x14ac:dyDescent="0.25">
      <c r="B23" s="72" t="s">
        <v>107</v>
      </c>
      <c r="C23" s="144"/>
      <c r="D23" s="129"/>
      <c r="E23" s="130"/>
      <c r="F23" s="131"/>
      <c r="G23" s="81">
        <f>D23+E23+F23</f>
        <v>0</v>
      </c>
      <c r="H23" s="154" t="e">
        <f>G23/$G$33</f>
        <v>#DIV/0!</v>
      </c>
    </row>
    <row r="24" spans="2:8" ht="14.25" customHeight="1" x14ac:dyDescent="0.25">
      <c r="B24" s="72" t="s">
        <v>108</v>
      </c>
      <c r="C24" s="144"/>
      <c r="D24" s="132"/>
      <c r="E24" s="133"/>
      <c r="F24" s="134"/>
      <c r="G24" s="82">
        <f t="shared" ref="G24:G32" si="2">D24+E24+F24</f>
        <v>0</v>
      </c>
      <c r="H24" s="72" t="e">
        <f>G24/$G$33</f>
        <v>#DIV/0!</v>
      </c>
    </row>
    <row r="25" spans="2:8" ht="14.25" customHeight="1" x14ac:dyDescent="0.25">
      <c r="B25" s="72" t="s">
        <v>109</v>
      </c>
      <c r="C25" s="144"/>
      <c r="D25" s="132"/>
      <c r="E25" s="133"/>
      <c r="F25" s="134"/>
      <c r="G25" s="82">
        <f t="shared" si="2"/>
        <v>0</v>
      </c>
      <c r="H25" s="72" t="e">
        <f>G25/$G$33</f>
        <v>#DIV/0!</v>
      </c>
    </row>
    <row r="26" spans="2:8" ht="14.25" customHeight="1" x14ac:dyDescent="0.25">
      <c r="B26" s="72" t="s">
        <v>110</v>
      </c>
      <c r="C26" s="144"/>
      <c r="D26" s="132"/>
      <c r="E26" s="133"/>
      <c r="F26" s="134"/>
      <c r="G26" s="82">
        <f t="shared" si="2"/>
        <v>0</v>
      </c>
      <c r="H26" s="72" t="e">
        <f>G26/$G$33</f>
        <v>#DIV/0!</v>
      </c>
    </row>
    <row r="27" spans="2:8" ht="14.25" customHeight="1" x14ac:dyDescent="0.25">
      <c r="B27" s="72" t="s">
        <v>111</v>
      </c>
      <c r="C27" s="144"/>
      <c r="D27" s="132"/>
      <c r="E27" s="133"/>
      <c r="F27" s="134"/>
      <c r="G27" s="82">
        <f t="shared" si="2"/>
        <v>0</v>
      </c>
      <c r="H27" s="72" t="e">
        <f>G27/$G$33</f>
        <v>#DIV/0!</v>
      </c>
    </row>
    <row r="28" spans="2:8" ht="14.25" customHeight="1" x14ac:dyDescent="0.25">
      <c r="B28" s="72" t="s">
        <v>121</v>
      </c>
      <c r="C28" s="144"/>
      <c r="D28" s="132"/>
      <c r="E28" s="133"/>
      <c r="F28" s="134"/>
      <c r="G28" s="82">
        <f t="shared" si="2"/>
        <v>0</v>
      </c>
      <c r="H28" s="72" t="e">
        <f>G28/$G$33</f>
        <v>#DIV/0!</v>
      </c>
    </row>
    <row r="29" spans="2:8" ht="14.25" customHeight="1" x14ac:dyDescent="0.25">
      <c r="B29" s="72" t="s">
        <v>122</v>
      </c>
      <c r="C29" s="144"/>
      <c r="D29" s="132"/>
      <c r="E29" s="133"/>
      <c r="F29" s="134"/>
      <c r="G29" s="82">
        <f t="shared" si="2"/>
        <v>0</v>
      </c>
      <c r="H29" s="72" t="e">
        <f>G29/$G$33</f>
        <v>#DIV/0!</v>
      </c>
    </row>
    <row r="30" spans="2:8" ht="14.25" customHeight="1" x14ac:dyDescent="0.25">
      <c r="B30" s="72" t="s">
        <v>123</v>
      </c>
      <c r="C30" s="144"/>
      <c r="D30" s="132"/>
      <c r="E30" s="133"/>
      <c r="F30" s="134"/>
      <c r="G30" s="82">
        <f t="shared" si="2"/>
        <v>0</v>
      </c>
      <c r="H30" s="72" t="e">
        <f>G30/$G$33</f>
        <v>#DIV/0!</v>
      </c>
    </row>
    <row r="31" spans="2:8" ht="14.25" customHeight="1" x14ac:dyDescent="0.25">
      <c r="B31" s="72" t="s">
        <v>124</v>
      </c>
      <c r="C31" s="144"/>
      <c r="D31" s="132"/>
      <c r="E31" s="133"/>
      <c r="F31" s="134"/>
      <c r="G31" s="82">
        <f t="shared" si="2"/>
        <v>0</v>
      </c>
      <c r="H31" s="72" t="e">
        <f>G31/$G$33</f>
        <v>#DIV/0!</v>
      </c>
    </row>
    <row r="32" spans="2:8" ht="14.25" customHeight="1" thickBot="1" x14ac:dyDescent="0.3">
      <c r="B32" s="73" t="s">
        <v>125</v>
      </c>
      <c r="C32" s="143"/>
      <c r="D32" s="135"/>
      <c r="E32" s="136"/>
      <c r="F32" s="137"/>
      <c r="G32" s="83">
        <f t="shared" si="2"/>
        <v>0</v>
      </c>
      <c r="H32" s="72" t="e">
        <f>G32/$G$33</f>
        <v>#DIV/0!</v>
      </c>
    </row>
    <row r="33" spans="2:8" ht="14.25" customHeight="1" thickBot="1" x14ac:dyDescent="0.3">
      <c r="B33" s="90" t="s">
        <v>3</v>
      </c>
      <c r="C33" s="145"/>
      <c r="D33" s="77">
        <f>SUM(D23:D32)</f>
        <v>0</v>
      </c>
      <c r="E33" s="78">
        <f t="shared" ref="E33:G33" si="3">SUM(E23:E32)</f>
        <v>0</v>
      </c>
      <c r="F33" s="88">
        <f t="shared" si="3"/>
        <v>0</v>
      </c>
      <c r="G33" s="89">
        <f t="shared" si="3"/>
        <v>0</v>
      </c>
      <c r="H33" s="74"/>
    </row>
    <row r="34" spans="2:8" ht="14.25" customHeight="1" thickBot="1" x14ac:dyDescent="0.3"/>
    <row r="35" spans="2:8" ht="14.25" customHeight="1" thickBot="1" x14ac:dyDescent="0.3">
      <c r="B35" s="189" t="s">
        <v>75</v>
      </c>
      <c r="C35" s="190"/>
      <c r="D35" s="190"/>
      <c r="E35" s="190"/>
      <c r="F35" s="190"/>
      <c r="G35" s="190"/>
      <c r="H35" s="191"/>
    </row>
    <row r="36" spans="2:8" ht="14.25" customHeight="1" thickBot="1" x14ac:dyDescent="0.3">
      <c r="B36" s="74"/>
      <c r="C36" s="75" t="s">
        <v>85</v>
      </c>
      <c r="D36" s="75" t="s">
        <v>0</v>
      </c>
      <c r="E36" s="76" t="s">
        <v>1</v>
      </c>
      <c r="F36" s="84" t="s">
        <v>2</v>
      </c>
      <c r="G36" s="85" t="s">
        <v>3</v>
      </c>
      <c r="H36" s="85" t="s">
        <v>83</v>
      </c>
    </row>
    <row r="37" spans="2:8" ht="14.25" customHeight="1" x14ac:dyDescent="0.25">
      <c r="B37" s="72" t="s">
        <v>107</v>
      </c>
      <c r="C37" s="144"/>
      <c r="D37" s="164"/>
      <c r="E37" s="164"/>
      <c r="F37" s="146"/>
      <c r="G37" s="147">
        <f>D37+E37+F37</f>
        <v>0</v>
      </c>
      <c r="H37" s="155" t="e">
        <f>G37/$G$47</f>
        <v>#DIV/0!</v>
      </c>
    </row>
    <row r="38" spans="2:8" ht="14.25" customHeight="1" x14ac:dyDescent="0.25">
      <c r="B38" s="72" t="s">
        <v>108</v>
      </c>
      <c r="C38" s="144"/>
      <c r="D38" s="132"/>
      <c r="E38" s="132"/>
      <c r="F38" s="132"/>
      <c r="G38" s="82">
        <f>D38+E38+F38</f>
        <v>0</v>
      </c>
      <c r="H38" s="153" t="e">
        <f>G38/$G$47</f>
        <v>#DIV/0!</v>
      </c>
    </row>
    <row r="39" spans="2:8" ht="14.25" customHeight="1" x14ac:dyDescent="0.25">
      <c r="B39" s="72" t="s">
        <v>109</v>
      </c>
      <c r="C39" s="144"/>
      <c r="D39" s="132"/>
      <c r="E39" s="133"/>
      <c r="F39" s="134"/>
      <c r="G39" s="82">
        <f t="shared" ref="G39:G46" si="4">D39+E39+F39</f>
        <v>0</v>
      </c>
      <c r="H39" s="153" t="e">
        <f>G39/$G$47</f>
        <v>#DIV/0!</v>
      </c>
    </row>
    <row r="40" spans="2:8" ht="14.25" customHeight="1" x14ac:dyDescent="0.25">
      <c r="B40" s="72" t="s">
        <v>110</v>
      </c>
      <c r="C40" s="144"/>
      <c r="D40" s="132"/>
      <c r="E40" s="133"/>
      <c r="F40" s="134"/>
      <c r="G40" s="82">
        <f t="shared" si="4"/>
        <v>0</v>
      </c>
      <c r="H40" s="153" t="e">
        <f>G40/$G$47</f>
        <v>#DIV/0!</v>
      </c>
    </row>
    <row r="41" spans="2:8" ht="14.25" customHeight="1" x14ac:dyDescent="0.25">
      <c r="B41" s="72" t="s">
        <v>111</v>
      </c>
      <c r="C41" s="144"/>
      <c r="D41" s="132"/>
      <c r="E41" s="133"/>
      <c r="F41" s="134"/>
      <c r="G41" s="82">
        <f t="shared" si="4"/>
        <v>0</v>
      </c>
      <c r="H41" s="153" t="e">
        <f>G41/$G$47</f>
        <v>#DIV/0!</v>
      </c>
    </row>
    <row r="42" spans="2:8" ht="14.25" customHeight="1" x14ac:dyDescent="0.25">
      <c r="B42" s="72" t="s">
        <v>121</v>
      </c>
      <c r="C42" s="144"/>
      <c r="D42" s="132"/>
      <c r="E42" s="133"/>
      <c r="F42" s="134"/>
      <c r="G42" s="82">
        <f t="shared" si="4"/>
        <v>0</v>
      </c>
      <c r="H42" s="153" t="e">
        <f>G42/$G$47</f>
        <v>#DIV/0!</v>
      </c>
    </row>
    <row r="43" spans="2:8" ht="14.25" customHeight="1" x14ac:dyDescent="0.25">
      <c r="B43" s="72" t="s">
        <v>122</v>
      </c>
      <c r="C43" s="144"/>
      <c r="D43" s="132"/>
      <c r="E43" s="133"/>
      <c r="F43" s="134"/>
      <c r="G43" s="82">
        <f t="shared" si="4"/>
        <v>0</v>
      </c>
      <c r="H43" s="153" t="e">
        <f>G43/$G$47</f>
        <v>#DIV/0!</v>
      </c>
    </row>
    <row r="44" spans="2:8" ht="14.25" customHeight="1" x14ac:dyDescent="0.25">
      <c r="B44" s="72" t="s">
        <v>123</v>
      </c>
      <c r="C44" s="144"/>
      <c r="D44" s="132"/>
      <c r="E44" s="133"/>
      <c r="F44" s="134"/>
      <c r="G44" s="82">
        <f t="shared" si="4"/>
        <v>0</v>
      </c>
      <c r="H44" s="153" t="e">
        <f>G44/$G$47</f>
        <v>#DIV/0!</v>
      </c>
    </row>
    <row r="45" spans="2:8" ht="14.25" customHeight="1" x14ac:dyDescent="0.25">
      <c r="B45" s="72" t="s">
        <v>124</v>
      </c>
      <c r="C45" s="144"/>
      <c r="D45" s="132"/>
      <c r="E45" s="133"/>
      <c r="F45" s="134"/>
      <c r="G45" s="82">
        <f t="shared" si="4"/>
        <v>0</v>
      </c>
      <c r="H45" s="153" t="e">
        <f>G45/$G$47</f>
        <v>#DIV/0!</v>
      </c>
    </row>
    <row r="46" spans="2:8" ht="14.25" customHeight="1" thickBot="1" x14ac:dyDescent="0.3">
      <c r="B46" s="73" t="s">
        <v>125</v>
      </c>
      <c r="C46" s="144"/>
      <c r="D46" s="148"/>
      <c r="E46" s="149"/>
      <c r="F46" s="150"/>
      <c r="G46" s="151">
        <f t="shared" si="4"/>
        <v>0</v>
      </c>
      <c r="H46" s="153" t="e">
        <f>G46/$G$47</f>
        <v>#DIV/0!</v>
      </c>
    </row>
    <row r="47" spans="2:8" ht="14.25" customHeight="1" thickBot="1" x14ac:dyDescent="0.3">
      <c r="B47" s="90" t="s">
        <v>3</v>
      </c>
      <c r="C47" s="145"/>
      <c r="D47" s="79">
        <f>SUM(D37:D46)</f>
        <v>0</v>
      </c>
      <c r="E47" s="80">
        <f t="shared" ref="E47" si="5">SUM(E37:E46)</f>
        <v>0</v>
      </c>
      <c r="F47" s="86">
        <f t="shared" ref="F47" si="6">SUM(F37:F46)</f>
        <v>0</v>
      </c>
      <c r="G47" s="87">
        <f>SUM(G37:G46)</f>
        <v>0</v>
      </c>
      <c r="H47" s="152"/>
    </row>
    <row r="48" spans="2:8" ht="14.25" customHeight="1" thickBot="1" x14ac:dyDescent="0.3"/>
    <row r="49" spans="2:8" ht="26.25" customHeight="1" thickBot="1" x14ac:dyDescent="0.3">
      <c r="B49" s="242"/>
      <c r="C49" s="243"/>
      <c r="D49" s="106" t="s">
        <v>0</v>
      </c>
      <c r="E49" s="107" t="s">
        <v>1</v>
      </c>
      <c r="F49" s="108" t="s">
        <v>2</v>
      </c>
      <c r="G49" s="101" t="s">
        <v>3</v>
      </c>
      <c r="H49" s="100" t="s">
        <v>4</v>
      </c>
    </row>
    <row r="50" spans="2:8" ht="16.5" thickBot="1" x14ac:dyDescent="0.3">
      <c r="B50" s="231" t="s">
        <v>6</v>
      </c>
      <c r="C50" s="232"/>
      <c r="D50" s="25">
        <f>D51+D52+D53</f>
        <v>0</v>
      </c>
      <c r="E50" s="109">
        <f>E51+E52+E53</f>
        <v>0</v>
      </c>
      <c r="F50" s="110">
        <f>F51+F52+F53</f>
        <v>0</v>
      </c>
      <c r="G50" s="37">
        <f>D50+E50+F50</f>
        <v>0</v>
      </c>
      <c r="H50" s="33" t="e">
        <f>G50/$G$79</f>
        <v>#DIV/0!</v>
      </c>
    </row>
    <row r="51" spans="2:8" ht="15.75" x14ac:dyDescent="0.25">
      <c r="B51" s="1"/>
      <c r="C51" s="3" t="s">
        <v>7</v>
      </c>
      <c r="D51" s="120"/>
      <c r="E51" s="121"/>
      <c r="F51" s="122"/>
      <c r="G51" s="38">
        <f>D51+E51+F51</f>
        <v>0</v>
      </c>
      <c r="H51" s="34"/>
    </row>
    <row r="52" spans="2:8" ht="15.75" x14ac:dyDescent="0.25">
      <c r="B52" s="1"/>
      <c r="C52" s="3" t="s">
        <v>8</v>
      </c>
      <c r="D52" s="123"/>
      <c r="E52" s="124"/>
      <c r="F52" s="125"/>
      <c r="G52" s="39">
        <f t="shared" ref="G52:G78" si="7">D52+E52+F52</f>
        <v>0</v>
      </c>
      <c r="H52" s="34"/>
    </row>
    <row r="53" spans="2:8" ht="16.5" thickBot="1" x14ac:dyDescent="0.3">
      <c r="B53" s="2"/>
      <c r="C53" s="4" t="s">
        <v>9</v>
      </c>
      <c r="D53" s="126"/>
      <c r="E53" s="127"/>
      <c r="F53" s="128"/>
      <c r="G53" s="40">
        <f t="shared" si="7"/>
        <v>0</v>
      </c>
      <c r="H53" s="34"/>
    </row>
    <row r="54" spans="2:8" ht="16.5" thickBot="1" x14ac:dyDescent="0.3">
      <c r="B54" s="217" t="s">
        <v>10</v>
      </c>
      <c r="C54" s="218"/>
      <c r="D54" s="26">
        <f>D55+D56</f>
        <v>0</v>
      </c>
      <c r="E54" s="111">
        <f>E55+E56</f>
        <v>0</v>
      </c>
      <c r="F54" s="112">
        <f>F55+F56</f>
        <v>0</v>
      </c>
      <c r="G54" s="37">
        <f>D54+E54+F54</f>
        <v>0</v>
      </c>
      <c r="H54" s="33" t="e">
        <f>G54/$G$79</f>
        <v>#DIV/0!</v>
      </c>
    </row>
    <row r="55" spans="2:8" ht="15.75" x14ac:dyDescent="0.25">
      <c r="B55" s="1"/>
      <c r="C55" s="3" t="s">
        <v>61</v>
      </c>
      <c r="D55" s="120"/>
      <c r="E55" s="121"/>
      <c r="F55" s="122"/>
      <c r="G55" s="38">
        <f t="shared" si="7"/>
        <v>0</v>
      </c>
      <c r="H55" s="34"/>
    </row>
    <row r="56" spans="2:8" ht="16.5" thickBot="1" x14ac:dyDescent="0.3">
      <c r="B56" s="1"/>
      <c r="C56" s="3" t="s">
        <v>11</v>
      </c>
      <c r="D56" s="126"/>
      <c r="E56" s="127"/>
      <c r="F56" s="128"/>
      <c r="G56" s="40">
        <f t="shared" si="7"/>
        <v>0</v>
      </c>
      <c r="H56" s="34"/>
    </row>
    <row r="57" spans="2:8" ht="16.5" thickBot="1" x14ac:dyDescent="0.3">
      <c r="B57" s="217" t="s">
        <v>12</v>
      </c>
      <c r="C57" s="218"/>
      <c r="D57" s="26">
        <f>D58+D59</f>
        <v>0</v>
      </c>
      <c r="E57" s="111">
        <f>E58+E59</f>
        <v>0</v>
      </c>
      <c r="F57" s="112">
        <f>F58+F59</f>
        <v>0</v>
      </c>
      <c r="G57" s="37">
        <f>D57+E57+F57</f>
        <v>0</v>
      </c>
      <c r="H57" s="33" t="e">
        <f>G57/$G$79</f>
        <v>#DIV/0!</v>
      </c>
    </row>
    <row r="58" spans="2:8" ht="15.75" x14ac:dyDescent="0.25">
      <c r="B58" s="1"/>
      <c r="C58" s="3" t="s">
        <v>13</v>
      </c>
      <c r="D58" s="120"/>
      <c r="E58" s="121"/>
      <c r="F58" s="122"/>
      <c r="G58" s="38">
        <f t="shared" si="7"/>
        <v>0</v>
      </c>
      <c r="H58" s="34"/>
    </row>
    <row r="59" spans="2:8" ht="16.5" thickBot="1" x14ac:dyDescent="0.3">
      <c r="B59" s="1"/>
      <c r="C59" s="3" t="s">
        <v>14</v>
      </c>
      <c r="D59" s="126"/>
      <c r="E59" s="127"/>
      <c r="F59" s="128"/>
      <c r="G59" s="40">
        <f t="shared" si="7"/>
        <v>0</v>
      </c>
      <c r="H59" s="34"/>
    </row>
    <row r="60" spans="2:8" ht="16.5" thickBot="1" x14ac:dyDescent="0.3">
      <c r="B60" s="217" t="s">
        <v>15</v>
      </c>
      <c r="C60" s="218"/>
      <c r="D60" s="26">
        <f>D61+D62</f>
        <v>0</v>
      </c>
      <c r="E60" s="111">
        <f>E61+E62</f>
        <v>0</v>
      </c>
      <c r="F60" s="112">
        <f>F61+F62</f>
        <v>0</v>
      </c>
      <c r="G60" s="37">
        <f>D60+E60+F60</f>
        <v>0</v>
      </c>
      <c r="H60" s="33" t="e">
        <f>G60/$G$79</f>
        <v>#DIV/0!</v>
      </c>
    </row>
    <row r="61" spans="2:8" ht="15.75" x14ac:dyDescent="0.25">
      <c r="B61" s="1"/>
      <c r="C61" s="3" t="s">
        <v>16</v>
      </c>
      <c r="D61" s="120"/>
      <c r="E61" s="121"/>
      <c r="F61" s="122"/>
      <c r="G61" s="38">
        <f t="shared" si="7"/>
        <v>0</v>
      </c>
      <c r="H61" s="34"/>
    </row>
    <row r="62" spans="2:8" ht="16.5" thickBot="1" x14ac:dyDescent="0.3">
      <c r="B62" s="1"/>
      <c r="C62" s="5" t="s">
        <v>17</v>
      </c>
      <c r="D62" s="126"/>
      <c r="E62" s="127"/>
      <c r="F62" s="128"/>
      <c r="G62" s="40">
        <f t="shared" si="7"/>
        <v>0</v>
      </c>
      <c r="H62" s="34"/>
    </row>
    <row r="63" spans="2:8" ht="16.5" thickBot="1" x14ac:dyDescent="0.3">
      <c r="B63" s="231" t="s">
        <v>18</v>
      </c>
      <c r="C63" s="232"/>
      <c r="D63" s="25">
        <f>D64+D65+D66</f>
        <v>0</v>
      </c>
      <c r="E63" s="109">
        <f>E64+E65+E66</f>
        <v>0</v>
      </c>
      <c r="F63" s="110">
        <f>F64+F65+F66</f>
        <v>0</v>
      </c>
      <c r="G63" s="37">
        <f>D63+E63+F63</f>
        <v>0</v>
      </c>
      <c r="H63" s="33" t="e">
        <f>G63/$G$79</f>
        <v>#DIV/0!</v>
      </c>
    </row>
    <row r="64" spans="2:8" ht="15.75" x14ac:dyDescent="0.25">
      <c r="B64" s="1"/>
      <c r="C64" s="3" t="s">
        <v>19</v>
      </c>
      <c r="D64" s="120"/>
      <c r="E64" s="121"/>
      <c r="F64" s="122"/>
      <c r="G64" s="38">
        <f t="shared" si="7"/>
        <v>0</v>
      </c>
      <c r="H64" s="34"/>
    </row>
    <row r="65" spans="2:8" ht="15.75" x14ac:dyDescent="0.25">
      <c r="B65" s="1"/>
      <c r="C65" s="3" t="s">
        <v>20</v>
      </c>
      <c r="D65" s="123"/>
      <c r="E65" s="124"/>
      <c r="F65" s="125"/>
      <c r="G65" s="39">
        <f t="shared" si="7"/>
        <v>0</v>
      </c>
      <c r="H65" s="34"/>
    </row>
    <row r="66" spans="2:8" ht="16.5" thickBot="1" x14ac:dyDescent="0.3">
      <c r="B66" s="2"/>
      <c r="C66" s="4" t="s">
        <v>21</v>
      </c>
      <c r="D66" s="126"/>
      <c r="E66" s="127"/>
      <c r="F66" s="128"/>
      <c r="G66" s="40">
        <f t="shared" si="7"/>
        <v>0</v>
      </c>
      <c r="H66" s="34"/>
    </row>
    <row r="67" spans="2:8" ht="16.5" thickBot="1" x14ac:dyDescent="0.3">
      <c r="B67" s="217" t="s">
        <v>22</v>
      </c>
      <c r="C67" s="263"/>
      <c r="D67" s="26">
        <f>D68+D69+D70+D71+D72</f>
        <v>0</v>
      </c>
      <c r="E67" s="111">
        <f>E68+E69+E70+E71+E72</f>
        <v>0</v>
      </c>
      <c r="F67" s="112">
        <f>F68+F69+F70+F71+F72</f>
        <v>0</v>
      </c>
      <c r="G67" s="37">
        <f>D67+E67+F67</f>
        <v>0</v>
      </c>
      <c r="H67" s="33" t="e">
        <f>G67/$G$79</f>
        <v>#DIV/0!</v>
      </c>
    </row>
    <row r="68" spans="2:8" ht="15.75" x14ac:dyDescent="0.25">
      <c r="B68" s="1"/>
      <c r="C68" s="3" t="s">
        <v>23</v>
      </c>
      <c r="D68" s="120"/>
      <c r="E68" s="121"/>
      <c r="F68" s="122"/>
      <c r="G68" s="38">
        <f t="shared" ref="G68:G72" si="8">D68+E68+F68</f>
        <v>0</v>
      </c>
      <c r="H68" s="34"/>
    </row>
    <row r="69" spans="2:8" ht="15.75" x14ac:dyDescent="0.25">
      <c r="B69" s="1"/>
      <c r="C69" s="5" t="s">
        <v>24</v>
      </c>
      <c r="D69" s="123"/>
      <c r="E69" s="124"/>
      <c r="F69" s="125"/>
      <c r="G69" s="39">
        <f t="shared" si="8"/>
        <v>0</v>
      </c>
      <c r="H69" s="34"/>
    </row>
    <row r="70" spans="2:8" ht="15.75" x14ac:dyDescent="0.25">
      <c r="B70" s="1"/>
      <c r="C70" s="3" t="s">
        <v>25</v>
      </c>
      <c r="D70" s="123"/>
      <c r="E70" s="124"/>
      <c r="F70" s="125"/>
      <c r="G70" s="39">
        <f t="shared" si="8"/>
        <v>0</v>
      </c>
      <c r="H70" s="34"/>
    </row>
    <row r="71" spans="2:8" ht="15.75" x14ac:dyDescent="0.25">
      <c r="B71" s="1"/>
      <c r="C71" s="3" t="s">
        <v>26</v>
      </c>
      <c r="D71" s="123"/>
      <c r="E71" s="124"/>
      <c r="F71" s="125"/>
      <c r="G71" s="39">
        <f t="shared" si="8"/>
        <v>0</v>
      </c>
      <c r="H71" s="34"/>
    </row>
    <row r="72" spans="2:8" ht="16.5" thickBot="1" x14ac:dyDescent="0.3">
      <c r="B72" s="2"/>
      <c r="C72" s="4" t="s">
        <v>27</v>
      </c>
      <c r="D72" s="126"/>
      <c r="E72" s="127"/>
      <c r="F72" s="128"/>
      <c r="G72" s="40">
        <f t="shared" si="8"/>
        <v>0</v>
      </c>
      <c r="H72" s="34"/>
    </row>
    <row r="73" spans="2:8" ht="16.5" thickBot="1" x14ac:dyDescent="0.3">
      <c r="B73" s="217" t="s">
        <v>62</v>
      </c>
      <c r="C73" s="263"/>
      <c r="D73" s="26">
        <f>D74+D75+D76+D77+D78</f>
        <v>0</v>
      </c>
      <c r="E73" s="111">
        <f>E74+E75+E76+E77+E78</f>
        <v>0</v>
      </c>
      <c r="F73" s="112">
        <f>F74+F75+F76+F77+F78</f>
        <v>0</v>
      </c>
      <c r="G73" s="37">
        <f>D73+E73+F73</f>
        <v>0</v>
      </c>
      <c r="H73" s="33" t="e">
        <f>G73/$G$79</f>
        <v>#DIV/0!</v>
      </c>
    </row>
    <row r="74" spans="2:8" ht="15.75" x14ac:dyDescent="0.25">
      <c r="B74" s="1"/>
      <c r="C74" s="3" t="s">
        <v>63</v>
      </c>
      <c r="D74" s="120"/>
      <c r="E74" s="121"/>
      <c r="F74" s="122"/>
      <c r="G74" s="38">
        <f>D74+E74+F74</f>
        <v>0</v>
      </c>
      <c r="H74" s="34"/>
    </row>
    <row r="75" spans="2:8" ht="15.75" x14ac:dyDescent="0.25">
      <c r="B75" s="1"/>
      <c r="C75" s="5" t="s">
        <v>64</v>
      </c>
      <c r="D75" s="123"/>
      <c r="E75" s="124"/>
      <c r="F75" s="125"/>
      <c r="G75" s="39">
        <f t="shared" si="7"/>
        <v>0</v>
      </c>
      <c r="H75" s="34"/>
    </row>
    <row r="76" spans="2:8" ht="15.75" x14ac:dyDescent="0.25">
      <c r="B76" s="1"/>
      <c r="C76" s="3" t="s">
        <v>65</v>
      </c>
      <c r="D76" s="123"/>
      <c r="E76" s="124"/>
      <c r="F76" s="125"/>
      <c r="G76" s="39">
        <f t="shared" si="7"/>
        <v>0</v>
      </c>
      <c r="H76" s="34"/>
    </row>
    <row r="77" spans="2:8" ht="15.75" x14ac:dyDescent="0.25">
      <c r="B77" s="1"/>
      <c r="C77" s="3" t="s">
        <v>66</v>
      </c>
      <c r="D77" s="123"/>
      <c r="E77" s="124"/>
      <c r="F77" s="125"/>
      <c r="G77" s="39">
        <f t="shared" si="7"/>
        <v>0</v>
      </c>
      <c r="H77" s="34"/>
    </row>
    <row r="78" spans="2:8" ht="16.5" thickBot="1" x14ac:dyDescent="0.3">
      <c r="B78" s="2"/>
      <c r="C78" s="4" t="s">
        <v>9</v>
      </c>
      <c r="D78" s="126"/>
      <c r="E78" s="127"/>
      <c r="F78" s="128"/>
      <c r="G78" s="40">
        <f t="shared" si="7"/>
        <v>0</v>
      </c>
      <c r="H78" s="34"/>
    </row>
    <row r="79" spans="2:8" ht="24.75" customHeight="1" thickBot="1" x14ac:dyDescent="0.3">
      <c r="B79" s="267" t="s">
        <v>28</v>
      </c>
      <c r="C79" s="268"/>
      <c r="D79" s="91">
        <f>D50+D54+D57+D60+D63+D67+D73</f>
        <v>0</v>
      </c>
      <c r="E79" s="91">
        <f>E50+E54+E57+E60+E63+E67+E73</f>
        <v>0</v>
      </c>
      <c r="F79" s="91">
        <f>F50+F54+F57+F60+F63+F67+F73</f>
        <v>0</v>
      </c>
      <c r="G79" s="115">
        <f>D79+E79+F79</f>
        <v>0</v>
      </c>
      <c r="H79" s="92" t="e">
        <f>G79/$G$79</f>
        <v>#DIV/0!</v>
      </c>
    </row>
    <row r="80" spans="2:8" ht="19.5" thickBot="1" x14ac:dyDescent="0.3">
      <c r="B80" s="251" t="s">
        <v>67</v>
      </c>
      <c r="C80" s="252"/>
      <c r="D80" s="252"/>
      <c r="E80" s="252"/>
      <c r="F80" s="253"/>
      <c r="G80" s="116">
        <f>IF(G79*2%&gt;50000,50000,G79*2%)</f>
        <v>0</v>
      </c>
      <c r="H80" s="104"/>
    </row>
    <row r="81" spans="2:9" ht="19.5" thickBot="1" x14ac:dyDescent="0.3">
      <c r="B81" s="254" t="s">
        <v>30</v>
      </c>
      <c r="C81" s="255"/>
      <c r="D81" s="255"/>
      <c r="E81" s="255"/>
      <c r="F81" s="256"/>
      <c r="G81" s="117">
        <f>G79+G80</f>
        <v>0</v>
      </c>
      <c r="H81" s="35"/>
    </row>
    <row r="83" spans="2:9" x14ac:dyDescent="0.25">
      <c r="B83" s="261" t="s">
        <v>31</v>
      </c>
      <c r="C83" s="261"/>
      <c r="D83" s="261"/>
      <c r="E83" s="261"/>
      <c r="F83" s="261"/>
      <c r="G83" s="261"/>
      <c r="H83" s="261"/>
    </row>
    <row r="84" spans="2:9" ht="45" customHeight="1" x14ac:dyDescent="0.25">
      <c r="B84" s="262" t="s">
        <v>32</v>
      </c>
      <c r="C84" s="262"/>
      <c r="D84" s="262"/>
      <c r="E84" s="262"/>
      <c r="F84" s="262"/>
      <c r="G84" s="262"/>
      <c r="H84" s="262"/>
    </row>
    <row r="85" spans="2:9" ht="43.15" customHeight="1" x14ac:dyDescent="0.25">
      <c r="B85" s="266" t="s">
        <v>93</v>
      </c>
      <c r="C85" s="261"/>
      <c r="D85" s="261"/>
      <c r="E85" s="261"/>
      <c r="F85" s="261"/>
      <c r="G85" s="261"/>
      <c r="H85" s="261"/>
    </row>
    <row r="86" spans="2:9" x14ac:dyDescent="0.25">
      <c r="B86" s="261" t="s">
        <v>33</v>
      </c>
      <c r="C86" s="261"/>
      <c r="D86" s="261"/>
      <c r="E86" s="261"/>
      <c r="F86" s="261"/>
      <c r="G86" s="261"/>
      <c r="H86" s="261"/>
    </row>
    <row r="87" spans="2:9" ht="27.6" customHeight="1" x14ac:dyDescent="0.25">
      <c r="B87" s="266" t="s">
        <v>99</v>
      </c>
      <c r="C87" s="266"/>
      <c r="D87" s="266"/>
      <c r="E87" s="266"/>
      <c r="F87" s="266"/>
      <c r="G87" s="266"/>
      <c r="H87" s="266"/>
    </row>
    <row r="88" spans="2:9" ht="15.75" thickBot="1" x14ac:dyDescent="0.3"/>
    <row r="89" spans="2:9" ht="52.15" customHeight="1" x14ac:dyDescent="0.25">
      <c r="B89" s="276" t="s">
        <v>96</v>
      </c>
      <c r="C89" s="277"/>
      <c r="D89" s="277"/>
      <c r="E89" s="277"/>
      <c r="F89" s="277"/>
      <c r="G89" s="277"/>
      <c r="H89" s="278"/>
    </row>
    <row r="90" spans="2:9" s="9" customFormat="1" ht="25.15" customHeight="1" thickBot="1" x14ac:dyDescent="0.3">
      <c r="B90" s="183"/>
      <c r="C90" s="184"/>
      <c r="D90" s="184"/>
      <c r="E90" s="184"/>
      <c r="F90" s="184"/>
      <c r="G90" s="184"/>
      <c r="H90" s="283"/>
    </row>
    <row r="91" spans="2:9" s="9" customFormat="1" ht="21.75" customHeight="1" x14ac:dyDescent="0.25">
      <c r="B91" s="280" t="s">
        <v>68</v>
      </c>
      <c r="C91" s="281"/>
      <c r="D91" s="281"/>
      <c r="E91" s="281"/>
      <c r="F91" s="281"/>
      <c r="G91" s="281"/>
      <c r="H91" s="282"/>
    </row>
    <row r="92" spans="2:9" ht="15.75" x14ac:dyDescent="0.25">
      <c r="B92" s="212"/>
      <c r="C92" s="213"/>
      <c r="D92" s="11" t="s">
        <v>0</v>
      </c>
      <c r="E92" s="11" t="s">
        <v>1</v>
      </c>
      <c r="F92" s="11" t="s">
        <v>2</v>
      </c>
      <c r="G92" s="15" t="s">
        <v>3</v>
      </c>
      <c r="H92" s="12" t="s">
        <v>4</v>
      </c>
      <c r="I92" s="63"/>
    </row>
    <row r="93" spans="2:9" ht="15.75" x14ac:dyDescent="0.25">
      <c r="B93" s="210" t="s">
        <v>69</v>
      </c>
      <c r="C93" s="211"/>
      <c r="D93" s="27"/>
      <c r="E93" s="27"/>
      <c r="F93" s="27"/>
      <c r="G93" s="28">
        <f>SUM(G95:G98)</f>
        <v>0</v>
      </c>
      <c r="H93" s="48"/>
    </row>
    <row r="94" spans="2:9" ht="20.25" customHeight="1" x14ac:dyDescent="0.25">
      <c r="B94" s="53"/>
      <c r="C94" s="50" t="s">
        <v>36</v>
      </c>
      <c r="D94" s="118"/>
      <c r="E94" s="118"/>
      <c r="F94" s="119"/>
      <c r="G94" s="51"/>
      <c r="H94" s="52"/>
    </row>
    <row r="95" spans="2:9" ht="15.75" x14ac:dyDescent="0.25">
      <c r="B95" s="219" t="s">
        <v>70</v>
      </c>
      <c r="C95" s="42" t="s">
        <v>71</v>
      </c>
      <c r="D95" s="43">
        <f>D19</f>
        <v>0</v>
      </c>
      <c r="E95" s="43">
        <f>E19</f>
        <v>0</v>
      </c>
      <c r="F95" s="43">
        <f>F19</f>
        <v>0</v>
      </c>
      <c r="G95" s="46">
        <f t="shared" ref="G95:G101" si="9">D95+E95+F95</f>
        <v>0</v>
      </c>
      <c r="H95" s="273" t="e">
        <f>(G95+G96+G97+G98)/G105</f>
        <v>#DIV/0!</v>
      </c>
    </row>
    <row r="96" spans="2:9" ht="34.5" customHeight="1" x14ac:dyDescent="0.25">
      <c r="B96" s="220"/>
      <c r="C96" s="70" t="s">
        <v>72</v>
      </c>
      <c r="D96" s="68">
        <f>D33</f>
        <v>0</v>
      </c>
      <c r="E96" s="68">
        <f>E33</f>
        <v>0</v>
      </c>
      <c r="F96" s="68">
        <f>F33</f>
        <v>0</v>
      </c>
      <c r="G96" s="94">
        <f>D96+E96+F96</f>
        <v>0</v>
      </c>
      <c r="H96" s="274"/>
    </row>
    <row r="97" spans="2:9" ht="49.5" customHeight="1" x14ac:dyDescent="0.25">
      <c r="B97" s="220"/>
      <c r="C97" s="70" t="s">
        <v>126</v>
      </c>
      <c r="D97" s="68">
        <f>D47</f>
        <v>0</v>
      </c>
      <c r="E97" s="68">
        <f>E47</f>
        <v>0</v>
      </c>
      <c r="F97" s="68">
        <f>F47</f>
        <v>0</v>
      </c>
      <c r="G97" s="94">
        <f>IF((D97+E97+F97)&gt;(G95+G96),(G95+G96),(D97+E97+F97))</f>
        <v>0</v>
      </c>
      <c r="H97" s="274"/>
      <c r="I97" s="95"/>
    </row>
    <row r="98" spans="2:9" ht="15.75" x14ac:dyDescent="0.25">
      <c r="B98" s="221"/>
      <c r="C98" s="44" t="s">
        <v>40</v>
      </c>
      <c r="D98" s="228"/>
      <c r="E98" s="229"/>
      <c r="F98" s="269"/>
      <c r="G98" s="47">
        <f>D110</f>
        <v>0</v>
      </c>
      <c r="H98" s="275"/>
      <c r="I98" s="62"/>
    </row>
    <row r="99" spans="2:9" ht="15.75" x14ac:dyDescent="0.25">
      <c r="B99" s="210" t="s">
        <v>92</v>
      </c>
      <c r="C99" s="211"/>
      <c r="D99" s="27"/>
      <c r="E99" s="27"/>
      <c r="F99" s="27"/>
      <c r="G99" s="28">
        <f>SUM(G100:G104)</f>
        <v>0</v>
      </c>
      <c r="H99" s="159" t="e">
        <f>G99/G105</f>
        <v>#DIV/0!</v>
      </c>
    </row>
    <row r="100" spans="2:9" ht="30" customHeight="1" x14ac:dyDescent="0.25">
      <c r="B100" s="219" t="s">
        <v>73</v>
      </c>
      <c r="C100" s="42" t="s">
        <v>74</v>
      </c>
      <c r="D100" s="139"/>
      <c r="E100" s="139"/>
      <c r="F100" s="139"/>
      <c r="G100" s="46">
        <f t="shared" si="9"/>
        <v>0</v>
      </c>
      <c r="H100" s="273" t="e">
        <f>(G100+G101+G102)/G105</f>
        <v>#DIV/0!</v>
      </c>
    </row>
    <row r="101" spans="2:9" ht="30" customHeight="1" x14ac:dyDescent="0.25">
      <c r="B101" s="220"/>
      <c r="C101" s="70" t="s">
        <v>44</v>
      </c>
      <c r="D101" s="68">
        <f>D94*4000</f>
        <v>0</v>
      </c>
      <c r="E101" s="68">
        <f t="shared" ref="E101:F101" si="10">E94*4000</f>
        <v>0</v>
      </c>
      <c r="F101" s="68">
        <f t="shared" si="10"/>
        <v>0</v>
      </c>
      <c r="G101" s="94">
        <f t="shared" si="9"/>
        <v>0</v>
      </c>
      <c r="H101" s="274"/>
    </row>
    <row r="102" spans="2:9" ht="15.75" x14ac:dyDescent="0.25">
      <c r="B102" s="221"/>
      <c r="C102" s="44" t="s">
        <v>82</v>
      </c>
      <c r="D102" s="228"/>
      <c r="E102" s="229"/>
      <c r="F102" s="269"/>
      <c r="G102" s="47">
        <f>D111</f>
        <v>0</v>
      </c>
      <c r="H102" s="275"/>
    </row>
    <row r="103" spans="2:9" ht="15.75" x14ac:dyDescent="0.25">
      <c r="B103" s="16"/>
      <c r="C103" s="14" t="s">
        <v>94</v>
      </c>
      <c r="D103" s="31"/>
      <c r="E103" s="31"/>
      <c r="F103" s="31"/>
      <c r="G103" s="32">
        <f>D103+E103+F103</f>
        <v>0</v>
      </c>
      <c r="H103" s="160" t="e">
        <f>G103/G105</f>
        <v>#DIV/0!</v>
      </c>
    </row>
    <row r="104" spans="2:9" ht="30.6" customHeight="1" x14ac:dyDescent="0.25">
      <c r="B104" s="13"/>
      <c r="C104" s="14" t="s">
        <v>76</v>
      </c>
      <c r="D104" s="29">
        <f>D94*3500</f>
        <v>0</v>
      </c>
      <c r="E104" s="29">
        <f t="shared" ref="E104:F104" si="11">E94*3500</f>
        <v>0</v>
      </c>
      <c r="F104" s="29">
        <f t="shared" si="11"/>
        <v>0</v>
      </c>
      <c r="G104" s="30">
        <f>D104+E104+F104</f>
        <v>0</v>
      </c>
      <c r="H104" s="161" t="e">
        <f>G104/G105</f>
        <v>#DIV/0!</v>
      </c>
    </row>
    <row r="105" spans="2:9" ht="19.5" customHeight="1" thickBot="1" x14ac:dyDescent="0.35">
      <c r="B105" s="214" t="s">
        <v>47</v>
      </c>
      <c r="C105" s="215"/>
      <c r="D105" s="215"/>
      <c r="E105" s="215"/>
      <c r="F105" s="216"/>
      <c r="G105" s="102">
        <f>G93+G99</f>
        <v>0</v>
      </c>
      <c r="H105" s="162" t="e">
        <f>H95+H99</f>
        <v>#DIV/0!</v>
      </c>
    </row>
    <row r="106" spans="2:9" ht="15.75" customHeight="1" thickTop="1" x14ac:dyDescent="0.25">
      <c r="B106" s="270"/>
      <c r="C106" s="270"/>
      <c r="D106" s="270"/>
      <c r="E106" s="270"/>
      <c r="F106" s="270"/>
      <c r="G106" s="270"/>
      <c r="H106" s="270"/>
    </row>
    <row r="107" spans="2:9" s="9" customFormat="1" ht="21.75" customHeight="1" thickBot="1" x14ac:dyDescent="0.3">
      <c r="B107"/>
      <c r="C107"/>
      <c r="D107"/>
      <c r="E107"/>
      <c r="F107"/>
      <c r="G107"/>
      <c r="H107"/>
    </row>
    <row r="108" spans="2:9" ht="14.65" customHeight="1" thickTop="1" x14ac:dyDescent="0.25">
      <c r="B108" s="196" t="s">
        <v>49</v>
      </c>
      <c r="C108" s="197"/>
      <c r="D108" s="198"/>
      <c r="E108" s="9"/>
      <c r="F108" s="9"/>
      <c r="G108" s="9"/>
      <c r="H108" s="9"/>
    </row>
    <row r="109" spans="2:9" ht="19.5" customHeight="1" x14ac:dyDescent="0.25">
      <c r="B109" s="199" t="s">
        <v>77</v>
      </c>
      <c r="C109" s="200"/>
      <c r="D109" s="158">
        <f>D110+D111</f>
        <v>0</v>
      </c>
      <c r="E109" t="s">
        <v>52</v>
      </c>
    </row>
    <row r="110" spans="2:9" ht="31.5" customHeight="1" x14ac:dyDescent="0.25">
      <c r="B110" s="13"/>
      <c r="C110" s="14" t="s">
        <v>78</v>
      </c>
      <c r="D110" s="93">
        <f>IF(G79*1.6/100&gt;40000,40000,G79*1.6%)</f>
        <v>0</v>
      </c>
      <c r="E110" s="62"/>
      <c r="F110" s="10"/>
      <c r="G110" s="18"/>
    </row>
    <row r="111" spans="2:9" ht="32.25" customHeight="1" x14ac:dyDescent="0.25">
      <c r="B111" s="13"/>
      <c r="C111" s="14" t="s">
        <v>81</v>
      </c>
      <c r="D111" s="93">
        <f>IF(G79*0.4/100&gt;10000,10000,G79*0.4%)</f>
        <v>0</v>
      </c>
      <c r="E111" s="62"/>
    </row>
    <row r="112" spans="2:9" x14ac:dyDescent="0.25">
      <c r="B112" s="201" t="s">
        <v>90</v>
      </c>
      <c r="C112" s="202"/>
      <c r="D112" s="203"/>
    </row>
    <row r="113" spans="2:8" s="9" customFormat="1" ht="49.5" customHeight="1" thickBot="1" x14ac:dyDescent="0.3">
      <c r="B113" s="8"/>
      <c r="C113" s="17" t="s">
        <v>54</v>
      </c>
      <c r="D113" s="60" t="e">
        <f>IF(G113="oui",(G50+G54+G57+G60+G63)*27/100*H100,0)</f>
        <v>#DIV/0!</v>
      </c>
      <c r="E113" s="10" t="s">
        <v>55</v>
      </c>
      <c r="F113" s="10" t="s">
        <v>56</v>
      </c>
      <c r="G113" s="138" t="s">
        <v>48</v>
      </c>
      <c r="H113"/>
    </row>
    <row r="114" spans="2:8" s="9" customFormat="1" ht="21.75" customHeight="1" thickTop="1" thickBot="1" x14ac:dyDescent="0.3">
      <c r="B114"/>
      <c r="C114"/>
      <c r="D114"/>
      <c r="E114"/>
      <c r="F114"/>
      <c r="G114"/>
      <c r="H114"/>
    </row>
    <row r="115" spans="2:8" ht="16.5" thickTop="1" x14ac:dyDescent="0.25">
      <c r="B115" s="196" t="s">
        <v>57</v>
      </c>
      <c r="C115" s="197"/>
      <c r="D115" s="198"/>
      <c r="E115" s="9"/>
      <c r="F115" s="9"/>
      <c r="G115" s="9"/>
      <c r="H115" s="9"/>
    </row>
    <row r="116" spans="2:8" ht="17.25" customHeight="1" x14ac:dyDescent="0.25">
      <c r="B116" s="13"/>
      <c r="C116" s="156" t="s">
        <v>58</v>
      </c>
      <c r="D116" s="36">
        <f>G100</f>
        <v>0</v>
      </c>
    </row>
    <row r="117" spans="2:8" ht="19.5" customHeight="1" x14ac:dyDescent="0.25">
      <c r="B117" s="13"/>
      <c r="C117" s="156" t="s">
        <v>89</v>
      </c>
      <c r="D117" s="36">
        <f>D111</f>
        <v>0</v>
      </c>
    </row>
    <row r="118" spans="2:8" ht="34.5" customHeight="1" x14ac:dyDescent="0.25">
      <c r="B118" s="13"/>
      <c r="C118" s="156" t="s">
        <v>59</v>
      </c>
      <c r="D118" s="36" t="e">
        <f>D113</f>
        <v>#DIV/0!</v>
      </c>
    </row>
    <row r="119" spans="2:8" ht="30.6" customHeight="1" thickBot="1" x14ac:dyDescent="0.3">
      <c r="B119" s="271" t="s">
        <v>60</v>
      </c>
      <c r="C119" s="272"/>
      <c r="D119" s="105" t="e">
        <f>D116+D117+D118</f>
        <v>#DIV/0!</v>
      </c>
    </row>
    <row r="120" spans="2:8" ht="15.75" thickTop="1" x14ac:dyDescent="0.25"/>
    <row r="121" spans="2:8" ht="41.25" customHeight="1" x14ac:dyDescent="0.25"/>
    <row r="122" spans="2:8" ht="36.6" customHeight="1" x14ac:dyDescent="0.3">
      <c r="B122" s="193" t="s">
        <v>88</v>
      </c>
      <c r="C122" s="193"/>
      <c r="D122" s="61" t="e">
        <f>(G101+G104)/G105</f>
        <v>#DIV/0!</v>
      </c>
    </row>
  </sheetData>
  <mergeCells count="41">
    <mergeCell ref="H100:H102"/>
    <mergeCell ref="B7:H7"/>
    <mergeCell ref="B35:H35"/>
    <mergeCell ref="B21:H21"/>
    <mergeCell ref="B89:H89"/>
    <mergeCell ref="B91:H91"/>
    <mergeCell ref="H95:H98"/>
    <mergeCell ref="B93:C93"/>
    <mergeCell ref="B99:C99"/>
    <mergeCell ref="B92:C92"/>
    <mergeCell ref="B119:C119"/>
    <mergeCell ref="B112:D112"/>
    <mergeCell ref="B109:C109"/>
    <mergeCell ref="B100:B102"/>
    <mergeCell ref="B108:D108"/>
    <mergeCell ref="B105:F105"/>
    <mergeCell ref="B122:C122"/>
    <mergeCell ref="B60:C60"/>
    <mergeCell ref="B2:H2"/>
    <mergeCell ref="B50:C50"/>
    <mergeCell ref="B54:C54"/>
    <mergeCell ref="B57:C57"/>
    <mergeCell ref="B49:C49"/>
    <mergeCell ref="B63:C63"/>
    <mergeCell ref="B67:C67"/>
    <mergeCell ref="B79:C79"/>
    <mergeCell ref="B73:C73"/>
    <mergeCell ref="D98:F98"/>
    <mergeCell ref="D102:F102"/>
    <mergeCell ref="B106:H106"/>
    <mergeCell ref="B95:B98"/>
    <mergeCell ref="B115:D115"/>
    <mergeCell ref="D3:H3"/>
    <mergeCell ref="B83:H83"/>
    <mergeCell ref="B84:H84"/>
    <mergeCell ref="B87:H87"/>
    <mergeCell ref="B86:H86"/>
    <mergeCell ref="B85:H85"/>
    <mergeCell ref="B80:F80"/>
    <mergeCell ref="B81:F81"/>
    <mergeCell ref="B5:H5"/>
  </mergeCells>
  <conditionalFormatting sqref="D119">
    <cfRule type="cellIs" dxfId="7" priority="7" operator="greaterThan">
      <formula>1500000</formula>
    </cfRule>
  </conditionalFormatting>
  <conditionalFormatting sqref="D122">
    <cfRule type="cellIs" dxfId="6" priority="4" operator="greaterThan">
      <formula>50%</formula>
    </cfRule>
  </conditionalFormatting>
  <conditionalFormatting sqref="G81">
    <cfRule type="cellIs" dxfId="5" priority="3" operator="notEqual">
      <formula>$G$105</formula>
    </cfRule>
  </conditionalFormatting>
  <conditionalFormatting sqref="G105">
    <cfRule type="cellIs" dxfId="4" priority="1" operator="notEqual">
      <formula>$G$81</formula>
    </cfRule>
  </conditionalFormatting>
  <conditionalFormatting sqref="H60">
    <cfRule type="cellIs" dxfId="3" priority="11" operator="greaterThan">
      <formula>0.25</formula>
    </cfRule>
  </conditionalFormatting>
  <conditionalFormatting sqref="H95:H98">
    <cfRule type="cellIs" dxfId="2" priority="2" operator="lessThan">
      <formula>0.4</formula>
    </cfRule>
  </conditionalFormatting>
  <conditionalFormatting sqref="H99">
    <cfRule type="cellIs" dxfId="1" priority="9" operator="greaterThan">
      <formula>0.6</formula>
    </cfRule>
  </conditionalFormatting>
  <conditionalFormatting sqref="H100">
    <cfRule type="cellIs" dxfId="0" priority="8" operator="greaterThan">
      <formula>0.2</formula>
    </cfRule>
  </conditionalFormatting>
  <dataValidations count="1">
    <dataValidation type="list" allowBlank="1" showInputMessage="1" showErrorMessage="1" sqref="G110" xr:uid="{2F0DDCAE-9E8D-4627-B3CB-74DBA5775912}">
      <formula1>#REF!</formula1>
    </dataValidation>
  </dataValidations>
  <pageMargins left="0.70866141732283472" right="0.70866141732283472" top="0.55118110236220474" bottom="0.55118110236220474" header="0.31496062992125984" footer="0.31496062992125984"/>
  <pageSetup scale="58" fitToHeight="0" orientation="portrait" r:id="rId1"/>
  <headerFooter>
    <oddHeader>&amp;LPRIMA Québec&amp;CAppel R29 - Budget Volet GE</oddHeader>
    <oddFooter>Page &amp;P de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Feuil1!$A$3:$A$4</xm:f>
          </x14:formula1>
          <xm:sqref>G113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46EDC-D04B-4B88-9BD2-C834B54FE29D}">
  <dimension ref="A1:A4"/>
  <sheetViews>
    <sheetView workbookViewId="0">
      <selection activeCell="A3" sqref="A3:A4"/>
    </sheetView>
  </sheetViews>
  <sheetFormatPr baseColWidth="10" defaultRowHeight="15" x14ac:dyDescent="0.25"/>
  <sheetData>
    <row r="1" spans="1:1" x14ac:dyDescent="0.25">
      <c r="A1" t="s">
        <v>118</v>
      </c>
    </row>
    <row r="3" spans="1:1" x14ac:dyDescent="0.25">
      <c r="A3" t="s">
        <v>48</v>
      </c>
    </row>
    <row r="4" spans="1:1" x14ac:dyDescent="0.25">
      <c r="A4" s="9" t="s">
        <v>50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E243A0127F8FD428F9F7DE4DBF04769" ma:contentTypeVersion="17" ma:contentTypeDescription="Crée un document." ma:contentTypeScope="" ma:versionID="395f91d063a1759a1958d45a989a6411">
  <xsd:schema xmlns:xsd="http://www.w3.org/2001/XMLSchema" xmlns:xs="http://www.w3.org/2001/XMLSchema" xmlns:p="http://schemas.microsoft.com/office/2006/metadata/properties" xmlns:ns2="07e98211-53b5-461f-ab6c-98d042c4e05d" xmlns:ns3="a58e6a6e-7ab1-459d-88e7-25002fbad15f" targetNamespace="http://schemas.microsoft.com/office/2006/metadata/properties" ma:root="true" ma:fieldsID="ce0da134cdffe37076f6e4aef251c5b0" ns2:_="" ns3:_="">
    <xsd:import namespace="07e98211-53b5-461f-ab6c-98d042c4e05d"/>
    <xsd:import namespace="a58e6a6e-7ab1-459d-88e7-25002fbad15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e98211-53b5-461f-ab6c-98d042c4e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Balises d’images" ma:readOnly="false" ma:fieldId="{5cf76f15-5ced-4ddc-b409-7134ff3c332f}" ma:taxonomyMulti="true" ma:sspId="478ea4ff-f9c7-4308-980b-2ff056d2a07f"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58e6a6e-7ab1-459d-88e7-25002fbad15f"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b38553b-0d3f-47ec-a671-f640167fdb6a}" ma:internalName="TaxCatchAll" ma:showField="CatchAllData" ma:web="a58e6a6e-7ab1-459d-88e7-25002fbad15f">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7e98211-53b5-461f-ab6c-98d042c4e05d">
      <Terms xmlns="http://schemas.microsoft.com/office/infopath/2007/PartnerControls"/>
    </lcf76f155ced4ddcb4097134ff3c332f>
    <TaxCatchAll xmlns="a58e6a6e-7ab1-459d-88e7-25002fbad15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0AE5BC-9758-4424-89ED-E8642C5EEF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e98211-53b5-461f-ab6c-98d042c4e05d"/>
    <ds:schemaRef ds:uri="a58e6a6e-7ab1-459d-88e7-25002fbad1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974CF6-4ACA-4252-A051-6367416AE1E0}">
  <ds:schemaRefs>
    <ds:schemaRef ds:uri="http://schemas.microsoft.com/office/2006/documentManagement/types"/>
    <ds:schemaRef ds:uri="http://purl.org/dc/elements/1.1/"/>
    <ds:schemaRef ds:uri="a58e6a6e-7ab1-459d-88e7-25002fbad15f"/>
    <ds:schemaRef ds:uri="http://purl.org/dc/dcmitype/"/>
    <ds:schemaRef ds:uri="http://schemas.microsoft.com/office/infopath/2007/PartnerControls"/>
    <ds:schemaRef ds:uri="http://purl.org/dc/terms/"/>
    <ds:schemaRef ds:uri="http://schemas.microsoft.com/office/2006/metadata/properties"/>
    <ds:schemaRef ds:uri="07e98211-53b5-461f-ab6c-98d042c4e05d"/>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73E88EC3-510B-44D4-A1AB-1B793CE7EE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8</vt:i4>
      </vt:variant>
    </vt:vector>
  </HeadingPairs>
  <TitlesOfParts>
    <vt:vector size="11" baseType="lpstr">
      <vt:lpstr>Volet PME</vt:lpstr>
      <vt:lpstr>Volet GE</vt:lpstr>
      <vt:lpstr>Feuil1</vt:lpstr>
      <vt:lpstr>'Volet GE'!_ftnref1</vt:lpstr>
      <vt:lpstr>'Volet PME'!_ftnref1</vt:lpstr>
      <vt:lpstr>'Volet GE'!_ftnref2</vt:lpstr>
      <vt:lpstr>'Volet PME'!_ftnref2</vt:lpstr>
      <vt:lpstr>'Volet GE'!_ftnref3</vt:lpstr>
      <vt:lpstr>'Volet PME'!_ftnref3</vt:lpstr>
      <vt:lpstr>'Volet GE'!_ftnref4</vt:lpstr>
      <vt:lpstr>'Volet PME'!_ftnref4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michel lefèvre</dc:creator>
  <cp:keywords/>
  <dc:description/>
  <cp:lastModifiedBy>Michel Lefevre</cp:lastModifiedBy>
  <cp:revision/>
  <cp:lastPrinted>2024-09-06T18:25:34Z</cp:lastPrinted>
  <dcterms:created xsi:type="dcterms:W3CDTF">2020-09-03T17:39:39Z</dcterms:created>
  <dcterms:modified xsi:type="dcterms:W3CDTF">2024-09-06T18:28:13Z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0x0101005E243A0127F8FD428F9F7DE4DBF04769</vt:lpwstr>
  </property>
  <property fmtid="{D5CDD505-2E9C-101B-9397-08002B2CF9AE}" pid="3" name="Order">
    <vt:r8>3643600</vt:r8>
  </property>
  <property fmtid="{D5CDD505-2E9C-101B-9397-08002B2CF9AE}" pid="4" name="MediaServiceImageTags">
    <vt:lpwstr/>
  </property>
</Properties>
</file>