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imaca.sharepoint.com/sites/Partage/Documents partages/100 PRIMA/300 Financement projets/Appel de projets TQuantiques/TQ006/"/>
    </mc:Choice>
  </mc:AlternateContent>
  <xr:revisionPtr revIDLastSave="417" documentId="13_ncr:1_{A995890F-8492-49D7-8852-55EEE291864F}" xr6:coauthVersionLast="47" xr6:coauthVersionMax="47" xr10:uidLastSave="{A5221F7C-A850-4C1A-B714-536D4212F706}"/>
  <bookViews>
    <workbookView xWindow="-108" yWindow="-108" windowWidth="23256" windowHeight="12576" activeTab="2" xr2:uid="{00000000-000D-0000-FFFF-FFFF00000000}"/>
  </bookViews>
  <sheets>
    <sheet name="Volet 3 PME" sheetId="1" r:id="rId1"/>
    <sheet name="Volet 3 Grande Entreprise" sheetId="3" r:id="rId2"/>
    <sheet name="Volet 4" sheetId="4" r:id="rId3"/>
  </sheets>
  <definedNames>
    <definedName name="_ftn1" localSheetId="1">'Volet 3 Grande Entreprise'!#REF!</definedName>
    <definedName name="_ftn1" localSheetId="0">'Volet 3 PME'!#REF!</definedName>
    <definedName name="_ftn2" localSheetId="1">'Volet 3 Grande Entreprise'!#REF!</definedName>
    <definedName name="_ftn2" localSheetId="0">'Volet 3 PME'!#REF!</definedName>
    <definedName name="_ftn3" localSheetId="1">'Volet 3 Grande Entreprise'!#REF!</definedName>
    <definedName name="_ftn3" localSheetId="0">'Volet 3 PME'!#REF!</definedName>
    <definedName name="_ftn4" localSheetId="1">'Volet 3 Grande Entreprise'!#REF!</definedName>
    <definedName name="_ftn4" localSheetId="0">'Volet 3 PME'!#REF!</definedName>
    <definedName name="_ftnref1" localSheetId="1">'Volet 3 Grande Entreprise'!$B$22</definedName>
    <definedName name="_ftnref1" localSheetId="0">'Volet 3 PME'!$B$15</definedName>
    <definedName name="_ftnref2" localSheetId="1">'Volet 3 Grande Entreprise'!$C$34</definedName>
    <definedName name="_ftnref2" localSheetId="0">'Volet 3 PME'!$C$27</definedName>
    <definedName name="_ftnref3" localSheetId="1">'Volet 3 Grande Entreprise'!$B$35</definedName>
    <definedName name="_ftnref3" localSheetId="0">'Volet 3 PME'!$B$28</definedName>
    <definedName name="_ftnref4" localSheetId="1">'Volet 3 Grande Entreprise'!$C$47</definedName>
    <definedName name="_ftnref4" localSheetId="0">'Volet 3 PME'!$C$34</definedName>
    <definedName name="_Hlk18680051" localSheetId="1">'Volet 3 Grande Entreprise'!#REF!</definedName>
    <definedName name="_Hlk18680051" localSheetId="0">'Volet 3 PME'!#REF!</definedName>
    <definedName name="_Hlk18680132" localSheetId="1">'Volet 3 Grande Entreprise'!#REF!</definedName>
    <definedName name="_Hlk18680132" localSheetId="0">'Volet 3 PME'!#REF!</definedName>
    <definedName name="_Hlk27572753" localSheetId="1">'Volet 3 Grande Entreprise'!#REF!</definedName>
    <definedName name="_Hlk27572753" localSheetId="0">'Volet 3 PME'!#REF!</definedName>
    <definedName name="_Hlk27572778" localSheetId="1">'Volet 3 Grande Entreprise'!#REF!</definedName>
    <definedName name="_Hlk27572778" localSheetId="0">'Volet 3 PME'!#REF!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4" l="1"/>
  <c r="G32" i="4"/>
  <c r="G33" i="4"/>
  <c r="G34" i="4"/>
  <c r="G35" i="4"/>
  <c r="G31" i="4"/>
  <c r="G30" i="4"/>
  <c r="G28" i="4"/>
  <c r="G27" i="4"/>
  <c r="G26" i="4"/>
  <c r="F18" i="4"/>
  <c r="D53" i="4"/>
  <c r="H42" i="4"/>
  <c r="G44" i="4"/>
  <c r="D70" i="1"/>
  <c r="D84" i="3"/>
  <c r="D82" i="3"/>
  <c r="D68" i="1"/>
  <c r="D83" i="3"/>
  <c r="D81" i="3"/>
  <c r="D67" i="1"/>
  <c r="D62" i="1"/>
  <c r="D76" i="3"/>
  <c r="D75" i="3"/>
  <c r="D61" i="1" l="1"/>
  <c r="G55" i="1"/>
  <c r="H6" i="1"/>
  <c r="F20" i="4"/>
  <c r="F19" i="4"/>
  <c r="F21" i="4" s="1"/>
  <c r="D19" i="4"/>
  <c r="E19" i="4"/>
  <c r="C19" i="4"/>
  <c r="D36" i="4"/>
  <c r="C36" i="4"/>
  <c r="F37" i="4"/>
  <c r="E34" i="4"/>
  <c r="E36" i="4" s="1"/>
  <c r="D34" i="4"/>
  <c r="C34" i="4"/>
  <c r="F33" i="4"/>
  <c r="F32" i="4"/>
  <c r="F31" i="4"/>
  <c r="F30" i="4"/>
  <c r="F29" i="4"/>
  <c r="F28" i="4"/>
  <c r="F27" i="4"/>
  <c r="F26" i="4"/>
  <c r="G42" i="4"/>
  <c r="G45" i="4"/>
  <c r="D46" i="4"/>
  <c r="E46" i="4"/>
  <c r="F46" i="4"/>
  <c r="G47" i="4"/>
  <c r="G49" i="4"/>
  <c r="G50" i="4"/>
  <c r="D51" i="4"/>
  <c r="E51" i="4"/>
  <c r="F51" i="4"/>
  <c r="E53" i="4"/>
  <c r="E17" i="4"/>
  <c r="D17" i="4"/>
  <c r="C17" i="4"/>
  <c r="F16" i="4"/>
  <c r="F15" i="4"/>
  <c r="F14" i="4"/>
  <c r="F13" i="4"/>
  <c r="F12" i="4"/>
  <c r="F11" i="4"/>
  <c r="F10" i="4"/>
  <c r="F9" i="4"/>
  <c r="D38" i="4" l="1"/>
  <c r="F34" i="4"/>
  <c r="E52" i="4"/>
  <c r="E38" i="4"/>
  <c r="F52" i="4"/>
  <c r="D52" i="4"/>
  <c r="G52" i="4" s="1"/>
  <c r="G51" i="4"/>
  <c r="H47" i="4" s="1"/>
  <c r="G46" i="4"/>
  <c r="F17" i="4"/>
  <c r="D21" i="4"/>
  <c r="E21" i="4"/>
  <c r="F35" i="4" l="1"/>
  <c r="F36" i="4" s="1"/>
  <c r="F38" i="4" s="1"/>
  <c r="C38" i="4"/>
  <c r="H46" i="4"/>
  <c r="H44" i="4"/>
  <c r="H49" i="4"/>
  <c r="H51" i="4"/>
  <c r="H45" i="4"/>
  <c r="H50" i="4"/>
  <c r="F53" i="4"/>
  <c r="G53" i="4" s="1"/>
  <c r="H53" i="4" s="1"/>
  <c r="C21" i="4"/>
  <c r="G17" i="4" l="1"/>
  <c r="G18" i="4"/>
  <c r="G13" i="4"/>
  <c r="G14" i="4"/>
  <c r="G15" i="4"/>
  <c r="G16" i="4"/>
  <c r="G11" i="4"/>
  <c r="G19" i="4"/>
  <c r="G9" i="4"/>
  <c r="G10" i="4"/>
  <c r="F17" i="3"/>
  <c r="F62" i="3" s="1"/>
  <c r="E17" i="3"/>
  <c r="E62" i="3" s="1"/>
  <c r="D17" i="3"/>
  <c r="D62" i="3" s="1"/>
  <c r="G16" i="3"/>
  <c r="G15" i="3"/>
  <c r="G14" i="3"/>
  <c r="G13" i="3"/>
  <c r="F26" i="3"/>
  <c r="E26" i="3"/>
  <c r="D26" i="3"/>
  <c r="G25" i="3"/>
  <c r="G24" i="3"/>
  <c r="G23" i="3"/>
  <c r="F22" i="3"/>
  <c r="E22" i="3"/>
  <c r="D22" i="3"/>
  <c r="G17" i="3" l="1"/>
  <c r="G26" i="3"/>
  <c r="G22" i="3"/>
  <c r="F11" i="3"/>
  <c r="E11" i="3"/>
  <c r="D11" i="3"/>
  <c r="G10" i="3"/>
  <c r="G9" i="3"/>
  <c r="G8" i="3"/>
  <c r="G7" i="3"/>
  <c r="G8" i="1"/>
  <c r="D15" i="1"/>
  <c r="E15" i="1"/>
  <c r="F15" i="1"/>
  <c r="F61" i="3" l="1"/>
  <c r="F59" i="3" s="1"/>
  <c r="F18" i="3"/>
  <c r="D61" i="3"/>
  <c r="D59" i="3" s="1"/>
  <c r="D18" i="3"/>
  <c r="E61" i="3"/>
  <c r="E59" i="3" s="1"/>
  <c r="E18" i="3"/>
  <c r="G11" i="3"/>
  <c r="G18" i="3" s="1"/>
  <c r="H7" i="3" s="1"/>
  <c r="G7" i="1"/>
  <c r="G9" i="1"/>
  <c r="G15" i="1"/>
  <c r="H14" i="3" l="1"/>
  <c r="H13" i="3"/>
  <c r="H10" i="3"/>
  <c r="H16" i="3"/>
  <c r="H15" i="3"/>
  <c r="H9" i="3"/>
  <c r="H8" i="3"/>
  <c r="D64" i="3"/>
  <c r="D51" i="1"/>
  <c r="G53" i="1"/>
  <c r="E51" i="1"/>
  <c r="G62" i="3"/>
  <c r="G61" i="3"/>
  <c r="G52" i="1"/>
  <c r="E64" i="3"/>
  <c r="F64" i="3"/>
  <c r="D39" i="3"/>
  <c r="D45" i="3"/>
  <c r="D32" i="1"/>
  <c r="G66" i="3"/>
  <c r="F51" i="1"/>
  <c r="D35" i="3"/>
  <c r="D32" i="3"/>
  <c r="D29" i="3"/>
  <c r="D28" i="1"/>
  <c r="D10" i="1" s="1"/>
  <c r="D49" i="1" s="1"/>
  <c r="D25" i="1"/>
  <c r="D22" i="1"/>
  <c r="H17" i="3" l="1"/>
  <c r="D51" i="3"/>
  <c r="D48" i="1"/>
  <c r="D57" i="1"/>
  <c r="F39" i="3"/>
  <c r="E39" i="3"/>
  <c r="G39" i="3" s="1"/>
  <c r="G46" i="3" l="1"/>
  <c r="F45" i="3"/>
  <c r="E45" i="3"/>
  <c r="G44" i="3"/>
  <c r="G43" i="3"/>
  <c r="G42" i="3"/>
  <c r="G41" i="3"/>
  <c r="G40" i="3"/>
  <c r="G69" i="3"/>
  <c r="G68" i="3"/>
  <c r="G65" i="3"/>
  <c r="E70" i="3"/>
  <c r="D70" i="3"/>
  <c r="G50" i="3"/>
  <c r="G49" i="3"/>
  <c r="G48" i="3"/>
  <c r="G47" i="3"/>
  <c r="G38" i="3"/>
  <c r="G37" i="3"/>
  <c r="G36" i="3"/>
  <c r="F35" i="3"/>
  <c r="E35" i="3"/>
  <c r="G34" i="3"/>
  <c r="G33" i="3"/>
  <c r="F32" i="3"/>
  <c r="E32" i="3"/>
  <c r="G31" i="3"/>
  <c r="G30" i="3"/>
  <c r="F29" i="3"/>
  <c r="E29" i="3"/>
  <c r="G28" i="3"/>
  <c r="G27" i="3"/>
  <c r="H11" i="3" l="1"/>
  <c r="H18" i="3" s="1"/>
  <c r="G45" i="3"/>
  <c r="G29" i="3"/>
  <c r="F51" i="3"/>
  <c r="E51" i="3"/>
  <c r="F70" i="3"/>
  <c r="G35" i="3"/>
  <c r="G32" i="3"/>
  <c r="G56" i="1"/>
  <c r="F32" i="1"/>
  <c r="E32" i="1"/>
  <c r="F28" i="1"/>
  <c r="F10" i="1" s="1"/>
  <c r="F49" i="1" s="1"/>
  <c r="F48" i="1" s="1"/>
  <c r="E28" i="1"/>
  <c r="E10" i="1" s="1"/>
  <c r="E49" i="1" s="1"/>
  <c r="F25" i="1"/>
  <c r="E25" i="1"/>
  <c r="F22" i="1"/>
  <c r="E22" i="1"/>
  <c r="F19" i="1"/>
  <c r="E19" i="1"/>
  <c r="D19" i="1"/>
  <c r="G37" i="1"/>
  <c r="G36" i="1"/>
  <c r="G35" i="1"/>
  <c r="G34" i="1"/>
  <c r="G33" i="1"/>
  <c r="G31" i="1"/>
  <c r="G30" i="1"/>
  <c r="G29" i="1"/>
  <c r="G27" i="1"/>
  <c r="G26" i="1"/>
  <c r="G24" i="1"/>
  <c r="G23" i="1"/>
  <c r="G21" i="1"/>
  <c r="G20" i="1"/>
  <c r="G17" i="1"/>
  <c r="G18" i="1"/>
  <c r="G16" i="1"/>
  <c r="G51" i="3" l="1"/>
  <c r="H35" i="3" s="1"/>
  <c r="E48" i="1"/>
  <c r="G49" i="1"/>
  <c r="G6" i="1"/>
  <c r="G10" i="1" s="1"/>
  <c r="H9" i="1"/>
  <c r="H8" i="1"/>
  <c r="H7" i="1"/>
  <c r="F38" i="1"/>
  <c r="E38" i="1"/>
  <c r="E57" i="1"/>
  <c r="F57" i="1"/>
  <c r="G19" i="1"/>
  <c r="G32" i="1"/>
  <c r="G28" i="1"/>
  <c r="G25" i="1"/>
  <c r="G22" i="1"/>
  <c r="H51" i="3" l="1"/>
  <c r="H32" i="3"/>
  <c r="H26" i="3"/>
  <c r="H22" i="3"/>
  <c r="G67" i="3"/>
  <c r="G64" i="3" s="1"/>
  <c r="G63" i="3"/>
  <c r="G59" i="3" s="1"/>
  <c r="H10" i="1"/>
  <c r="H29" i="3"/>
  <c r="H45" i="3"/>
  <c r="H39" i="3"/>
  <c r="G70" i="3" l="1"/>
  <c r="D87" i="3" l="1"/>
  <c r="H61" i="3"/>
  <c r="H59" i="3"/>
  <c r="H65" i="3"/>
  <c r="H68" i="3"/>
  <c r="H69" i="3"/>
  <c r="H64" i="3"/>
  <c r="D38" i="1"/>
  <c r="G38" i="1" s="1"/>
  <c r="H70" i="3" l="1"/>
  <c r="D78" i="3"/>
  <c r="H15" i="1"/>
  <c r="H25" i="1"/>
  <c r="H32" i="1"/>
  <c r="H28" i="1"/>
  <c r="H22" i="1"/>
  <c r="H38" i="1"/>
  <c r="H19" i="1"/>
  <c r="G54" i="1" l="1"/>
  <c r="G50" i="1"/>
  <c r="G48" i="1" l="1"/>
  <c r="G51" i="1"/>
  <c r="G57" i="1" l="1"/>
  <c r="H49" i="1" l="1"/>
  <c r="D73" i="1"/>
  <c r="H55" i="1"/>
  <c r="H56" i="1"/>
  <c r="H52" i="1"/>
  <c r="H51" i="1"/>
  <c r="H48" i="1"/>
  <c r="D64" i="1" l="1"/>
  <c r="D69" i="1" s="1"/>
  <c r="H57" i="1"/>
</calcChain>
</file>

<file path=xl/sharedStrings.xml><?xml version="1.0" encoding="utf-8"?>
<sst xmlns="http://schemas.openxmlformats.org/spreadsheetml/2006/main" count="252" uniqueCount="136">
  <si>
    <t>Année 1</t>
  </si>
  <si>
    <t>Année 2</t>
  </si>
  <si>
    <t>Année 3</t>
  </si>
  <si>
    <t>Total</t>
  </si>
  <si>
    <t>(ESPÈCES SEULEMENT)</t>
  </si>
  <si>
    <t>Techniciens</t>
  </si>
  <si>
    <t>Chercheurs</t>
  </si>
  <si>
    <t>Autres :</t>
  </si>
  <si>
    <r>
      <t>Étudiants de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cycles</t>
    </r>
  </si>
  <si>
    <t>Stagiaires de recherche postdoctorale</t>
  </si>
  <si>
    <t>Matériaux pour tests et essais</t>
  </si>
  <si>
    <t>Consommables de laboratoire</t>
  </si>
  <si>
    <t>Location d’équipement</t>
  </si>
  <si>
    <t xml:space="preserve">Conférences ou congrès </t>
  </si>
  <si>
    <t xml:space="preserve">Travaux sur le terrain </t>
  </si>
  <si>
    <t>Déplacements relatifs aux travaux</t>
  </si>
  <si>
    <t>Frais de plateformes</t>
  </si>
  <si>
    <t xml:space="preserve">Prototypes </t>
  </si>
  <si>
    <t>Frais de diffusion des connaissances</t>
  </si>
  <si>
    <t>Frais de gestion d’exploitation de propriété intellectuelle</t>
  </si>
  <si>
    <t>Les prestations de services externes doivent être justifiées et représenter une faible portion du budget.</t>
  </si>
  <si>
    <t>Prestation de services externes</t>
  </si>
  <si>
    <t>TOTAL du financement</t>
  </si>
  <si>
    <t>Contribution de PRIMA Québec aux frais indirects de la recherche, si applicable</t>
  </si>
  <si>
    <t>Financement complémentaire</t>
  </si>
  <si>
    <t>%</t>
  </si>
  <si>
    <t>oui</t>
  </si>
  <si>
    <t>non</t>
  </si>
  <si>
    <t>3. Contributions additionnelles</t>
  </si>
  <si>
    <t>Salaire de chercheurs/scientifiques</t>
  </si>
  <si>
    <t xml:space="preserve">Salaire de techniciens/ingénieurs </t>
  </si>
  <si>
    <t>Temps d’appareil</t>
  </si>
  <si>
    <t>Don de matériaux</t>
  </si>
  <si>
    <t>1. Salaires et avantages sociaux</t>
  </si>
  <si>
    <t>2. Bourse aux étudiants</t>
  </si>
  <si>
    <t xml:space="preserve">3. Matériaux et fournitures </t>
  </si>
  <si>
    <t>5. Déplacements</t>
  </si>
  <si>
    <t>6. Autres</t>
  </si>
  <si>
    <t>7. Contribution industrielle en nature</t>
  </si>
  <si>
    <t>FIR (si applicable)</t>
  </si>
  <si>
    <r>
      <t>Étudiants de 1</t>
    </r>
    <r>
      <rPr>
        <vertAlign val="superscript"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>, 2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et 3</t>
    </r>
    <r>
      <rPr>
        <vertAlign val="superscript"/>
        <sz val="10"/>
        <color theme="1"/>
        <rFont val="Arial"/>
        <family val="2"/>
      </rPr>
      <t>e</t>
    </r>
    <r>
      <rPr>
        <sz val="10"/>
        <color theme="1"/>
        <rFont val="Arial"/>
        <family val="2"/>
      </rPr>
      <t> cycles</t>
    </r>
  </si>
  <si>
    <t>4. Appareillage ou installation (max 25 %)</t>
  </si>
  <si>
    <t>Financement public (max 80 % du mandat de recherche)</t>
  </si>
  <si>
    <t>27 % de la contribution de PRIMA Québec au mandat de recherche sur les postes admissibles. Tous les partenaires financiers doivent contribuer aux FIR.</t>
  </si>
  <si>
    <t>Seuls les postes de dépenses 1 à 5 sont admissibles</t>
  </si>
  <si>
    <t>Contribution du MEI (frais de Gestion)</t>
  </si>
  <si>
    <t>Contribution au mandat de recherche</t>
  </si>
  <si>
    <t>4. Résumé du financement de PRIMA</t>
  </si>
  <si>
    <t>Contribution du MEI (frais de gestion)</t>
  </si>
  <si>
    <t>Les sommes liées à la libération des enseignants pour réaliser des activités dans le cadre des projets ne sont pas admissibles.</t>
  </si>
  <si>
    <t>Les petits équipements amortissables sur la durée du projet sont autorisés (achat + location = max 25 % du budget total).</t>
  </si>
  <si>
    <t>Financement public (max 60 % du mandat de recherche)</t>
  </si>
  <si>
    <t>Partenaires industriels (min 40 % du mandat de recherche)</t>
  </si>
  <si>
    <r>
      <t xml:space="preserve">MITACS (indiquez seulement le montant </t>
    </r>
    <r>
      <rPr>
        <b/>
        <sz val="11"/>
        <color theme="1"/>
        <rFont val="Calibri"/>
        <family val="2"/>
        <scheme val="minor"/>
      </rPr>
      <t>provincial</t>
    </r>
    <r>
      <rPr>
        <sz val="11"/>
        <color theme="1"/>
        <rFont val="Calibri"/>
        <family val="2"/>
        <scheme val="minor"/>
      </rPr>
      <t xml:space="preserve"> sur cette ligne)</t>
    </r>
  </si>
  <si>
    <r>
      <t>MITACS (indiquez seulement le montant</t>
    </r>
    <r>
      <rPr>
        <b/>
        <sz val="11"/>
        <color theme="1"/>
        <rFont val="Calibri"/>
        <family val="2"/>
        <scheme val="minor"/>
      </rPr>
      <t xml:space="preserve"> fédéral </t>
    </r>
    <r>
      <rPr>
        <sz val="11"/>
        <color theme="1"/>
        <rFont val="Calibri"/>
        <family val="2"/>
        <scheme val="minor"/>
      </rPr>
      <t>sur cette ligne)</t>
    </r>
  </si>
  <si>
    <t xml:space="preserve">PRIMA Québec </t>
  </si>
  <si>
    <t>max
40%</t>
  </si>
  <si>
    <t>PRIMA Québec</t>
  </si>
  <si>
    <r>
      <t xml:space="preserve">MITACS (indiquez seulement le montant </t>
    </r>
    <r>
      <rPr>
        <b/>
        <sz val="11"/>
        <color theme="1"/>
        <rFont val="Calibri"/>
        <family val="2"/>
        <scheme val="minor"/>
      </rPr>
      <t>fédéral</t>
    </r>
    <r>
      <rPr>
        <sz val="11"/>
        <color theme="1"/>
        <rFont val="Calibri"/>
        <family val="2"/>
        <scheme val="minor"/>
      </rPr>
      <t xml:space="preserve"> sur cette ligne)</t>
    </r>
  </si>
  <si>
    <t>max
20%</t>
  </si>
  <si>
    <t>Partenaires industriels (min 20 % du mandat de recherche)
un industriel ne peut contribuer plus de 80% de l'argent industriel</t>
  </si>
  <si>
    <t>Unités MITACS</t>
  </si>
  <si>
    <t>partie public du financement MITACS max 50% du financement du projet</t>
  </si>
  <si>
    <t>Achat d’équipement (max. 25 k$ chacun)</t>
  </si>
  <si>
    <t>Le partenaire académique est une université ou CCTT</t>
  </si>
  <si>
    <t>Frais de Gestion Entreprise</t>
  </si>
  <si>
    <t>Frais de Gestion MEI</t>
  </si>
  <si>
    <t>Min 40%</t>
  </si>
  <si>
    <t>min 20%</t>
  </si>
  <si>
    <t>Contribution en espèce de tous les partenaires industriels</t>
  </si>
  <si>
    <t>Contribution en nature de tous les partenaires industriels</t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</si>
  <si>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1</t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</si>
  <si>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2</t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</si>
  <si>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</si>
  <si>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Partenaire n</t>
    </r>
    <r>
      <rPr>
        <vertAlign val="superscript"/>
        <sz val="12"/>
        <color theme="1"/>
        <rFont val="Arial"/>
        <family val="2"/>
      </rPr>
      <t>o </t>
    </r>
    <r>
      <rPr>
        <sz val="12"/>
        <color theme="1"/>
        <rFont val="Arial"/>
        <family val="2"/>
      </rPr>
      <t>4</t>
    </r>
    <r>
      <rPr>
        <sz val="11"/>
        <color theme="1"/>
        <rFont val="Calibri"/>
        <family val="2"/>
        <scheme val="minor"/>
      </rPr>
      <t/>
    </r>
  </si>
  <si>
    <t>TOTAL</t>
  </si>
  <si>
    <r>
      <t xml:space="preserve">TQ006 - Appel Quantique Volet 3 </t>
    </r>
    <r>
      <rPr>
        <b/>
        <sz val="15"/>
        <color rgb="FFFF0000"/>
        <rFont val="Arial"/>
        <family val="2"/>
      </rPr>
      <t>PME</t>
    </r>
  </si>
  <si>
    <t>1. Répartition des contributions industrielles</t>
  </si>
  <si>
    <t>3. Plan de Financement</t>
  </si>
  <si>
    <t>TOTAL du financement de PRIMA
(max 1 000 000 $)</t>
  </si>
  <si>
    <t>Total du budget</t>
  </si>
  <si>
    <t>2. Mandat de recherche R et D</t>
  </si>
  <si>
    <t>Les dépenses de déplacement doivent être justifiées et représenter une faible portion du budget. En cas de collaboration à l'internationales les frais de déplacement peuvent être d'au maximum 15%</t>
  </si>
  <si>
    <t>1.a Répartition des contributions industrielles en espèces</t>
  </si>
  <si>
    <t>1.b Répartition des contributions industrielles en nature</t>
  </si>
  <si>
    <t>Max 50% de Nature</t>
  </si>
  <si>
    <t>Maximum 50% de la contribution industrielle peut être en nature</t>
  </si>
  <si>
    <t>SOUS-TOTAL</t>
  </si>
  <si>
    <r>
      <t>Sommaire</t>
    </r>
    <r>
      <rPr>
        <b/>
        <sz val="12"/>
        <color rgb="FF000000"/>
        <rFont val="Arial"/>
        <family val="2"/>
      </rPr>
      <t xml:space="preserve"> des coûts du projet – Entreprise 1</t>
    </r>
  </si>
  <si>
    <r>
      <t>Sommaire</t>
    </r>
    <r>
      <rPr>
        <b/>
        <sz val="12"/>
        <color rgb="FF000000"/>
        <rFont val="Arial"/>
        <family val="2"/>
      </rPr>
      <t xml:space="preserve"> des coûts du projet – Entreprise 2</t>
    </r>
  </si>
  <si>
    <t>Veuillez comptabiliser les coûts que vous prévoyez engager à partir de la date à laquelle le Ministère vous confirmera que le dossier de demande est complété.</t>
  </si>
  <si>
    <t>Poste de dépenses</t>
  </si>
  <si>
    <t>Année 1 ($)</t>
  </si>
  <si>
    <t>Année 2 ($)</t>
  </si>
  <si>
    <t>Année 3 ($)</t>
  </si>
  <si>
    <t>Total ($)</t>
  </si>
  <si>
    <t xml:space="preserve">Salaires et traitement de la main-d’œuvre affectés au projet, y compris les avantages sociaux et les contributions aux régimes obligatoires </t>
  </si>
  <si>
    <t>Coûts directs de matériel et d’inventaire</t>
  </si>
  <si>
    <t>Frais de location d’équipements[2]</t>
  </si>
  <si>
    <t>Frais d’animalerie et de plateformes</t>
  </si>
  <si>
    <t>Frais de déplacement et de séjour</t>
  </si>
  <si>
    <t>Contrat de sous-traitance</t>
  </si>
  <si>
    <t>Frais de gestion de la propriété intellectuelle (soutien légal)</t>
  </si>
  <si>
    <t>A. Sous-Total des coûts du projet</t>
  </si>
  <si>
    <t>B. COÛTS TOTAUX DES DÉPENSES ADMISSIBLES DU PROJET (A + Frais de gestion)</t>
  </si>
  <si>
    <t>Total des dépenses non admissibles, s'il y a lieu</t>
  </si>
  <si>
    <t>COÛTS TOTAUX DU PROJET</t>
  </si>
  <si>
    <t>[2] L’achat plus la location d’équipement ne peut dépasser 25% du budget</t>
  </si>
  <si>
    <r>
      <t>1.</t>
    </r>
    <r>
      <rPr>
        <b/>
        <sz val="11"/>
        <color theme="1"/>
        <rFont val="Times New Roman"/>
        <family val="1"/>
      </rPr>
      <t xml:space="preserve">     </t>
    </r>
    <r>
      <rPr>
        <b/>
        <sz val="11"/>
        <color theme="1"/>
        <rFont val="Arial"/>
        <family val="2"/>
      </rPr>
      <t>Acteurs dans le projet</t>
    </r>
  </si>
  <si>
    <t>Pourcentage (%)</t>
  </si>
  <si>
    <t>Entreprise 1
Financement des dépenses admissibles</t>
  </si>
  <si>
    <t>A1. Contribution de l’entreprise aux sous-total des coûts du projet</t>
  </si>
  <si>
    <t>Financement public (max 75% du mandat de recherche)</t>
  </si>
  <si>
    <t>A2. Contribution du MEI aux sous-total des coûts du projet (max 50%) [3]:</t>
  </si>
  <si>
    <t xml:space="preserve">A3. Financement public complémentaire (précisez) [4]:					</t>
  </si>
  <si>
    <t xml:space="preserve">A SOUS-TOTAL Financement </t>
  </si>
  <si>
    <t>Entreprise 2
Financement des dépenses admissibles</t>
  </si>
  <si>
    <t>B1. Contribution de l’entreprise aux sous-total des coûts du projet [3]:</t>
  </si>
  <si>
    <t>B2. Contribution du MEI aux sous-total des coûts du projet (max 50%) [3]:</t>
  </si>
  <si>
    <t xml:space="preserve">B3. Financement public complémentaire (précisez) [4]:					</t>
  </si>
  <si>
    <t xml:space="preserve">B SOUS-TOTAL Financement </t>
  </si>
  <si>
    <r>
      <t>2.</t>
    </r>
    <r>
      <rPr>
        <b/>
        <sz val="11"/>
        <color theme="1"/>
        <rFont val="Times New Roman"/>
        <family val="1"/>
      </rPr>
      <t xml:space="preserve">     </t>
    </r>
    <r>
      <rPr>
        <b/>
        <sz val="11"/>
        <color rgb="FF000000"/>
        <rFont val="Arial"/>
        <family val="2"/>
      </rPr>
      <t>TOTAL DES D</t>
    </r>
    <r>
      <rPr>
        <b/>
        <sz val="11"/>
        <color rgb="FF000000"/>
        <rFont val="Calibri"/>
        <family val="2"/>
        <scheme val="minor"/>
      </rPr>
      <t>É</t>
    </r>
    <r>
      <rPr>
        <b/>
        <sz val="11"/>
        <color rgb="FF000000"/>
        <rFont val="Arial"/>
        <family val="2"/>
      </rPr>
      <t>PENSES ADMISSIBLES (A+B+C+D)</t>
    </r>
  </si>
  <si>
    <r>
      <t>3.</t>
    </r>
    <r>
      <rPr>
        <b/>
        <sz val="11"/>
        <color theme="1"/>
        <rFont val="Times New Roman"/>
        <family val="1"/>
      </rPr>
      <t xml:space="preserve">     </t>
    </r>
    <r>
      <rPr>
        <b/>
        <sz val="11"/>
        <color rgb="FF000000"/>
        <rFont val="Arial"/>
        <family val="2"/>
      </rPr>
      <t>Total de la subvention du MEI (A2 + B2) (MAX 50% ou MAX 1 000 000 $)</t>
    </r>
  </si>
  <si>
    <t>[3] Contribution à la ligne B (dépenses totales admissibles) du tableau sommaire des coûts du projet</t>
  </si>
  <si>
    <r>
      <rPr>
        <sz val="11"/>
        <color theme="1"/>
        <rFont val="Calibri"/>
        <family val="2"/>
        <scheme val="minor"/>
      </rPr>
      <t>[4]</t>
    </r>
    <r>
      <rPr>
        <sz val="11"/>
        <color theme="1"/>
        <rFont val="Calibri"/>
        <family val="2"/>
        <scheme val="minor"/>
      </rPr>
      <t xml:space="preserve"> S’il y a plusieurs financements, précisez le montant pour chaque source (ajouter des lignes si nécessaire). Fournir une preuve du financement complémentaire (copie de la demande une fois celle-ci déposée et lors de l’obtention).</t>
    </r>
  </si>
  <si>
    <t>Achat d’équipements [1]</t>
  </si>
  <si>
    <t>[1] Seulement la valeur amortie sur la duére du projet est admissible</t>
  </si>
  <si>
    <r>
      <t>TQ006 - Appel Quantique Volet</t>
    </r>
    <r>
      <rPr>
        <sz val="15"/>
        <color theme="1"/>
        <rFont val="Arial"/>
        <family val="2"/>
      </rPr>
      <t xml:space="preserve"> </t>
    </r>
    <r>
      <rPr>
        <b/>
        <sz val="15"/>
        <color theme="1"/>
        <rFont val="Arial"/>
        <family val="2"/>
      </rPr>
      <t xml:space="preserve">3 </t>
    </r>
    <r>
      <rPr>
        <b/>
        <sz val="15"/>
        <color rgb="FFFF0000"/>
        <rFont val="Arial"/>
        <family val="2"/>
      </rPr>
      <t>GRANDE ENTREPRISE</t>
    </r>
  </si>
  <si>
    <t xml:space="preserve">Contribution aux frais de gestion de PRIMA Québec  </t>
  </si>
  <si>
    <r>
      <t xml:space="preserve">Partenaires industriels : égale à 3 % du montant du mandat de recherche </t>
    </r>
    <r>
      <rPr>
        <sz val="11"/>
        <color rgb="FFFF0000"/>
        <rFont val="Calibri"/>
        <family val="2"/>
        <scheme val="minor"/>
      </rPr>
      <t>ou max 30 000 $</t>
    </r>
  </si>
  <si>
    <r>
      <t xml:space="preserve">MEI : égale à 2 % du montant du mandat de recherche </t>
    </r>
    <r>
      <rPr>
        <sz val="11"/>
        <color rgb="FFFF0000"/>
        <rFont val="Calibri"/>
        <family val="2"/>
        <scheme val="minor"/>
      </rPr>
      <t>ou max 20 000 $</t>
    </r>
  </si>
  <si>
    <r>
      <t xml:space="preserve">Partenaires industriels : égale à </t>
    </r>
    <r>
      <rPr>
        <sz val="11"/>
        <color rgb="FFFF0000"/>
        <rFont val="Calibri"/>
        <family val="2"/>
        <scheme val="minor"/>
      </rPr>
      <t>4 %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(dans guide et ton courriel 2 % et non 4) </t>
    </r>
    <r>
      <rPr>
        <sz val="11"/>
        <color theme="1"/>
        <rFont val="Calibri"/>
        <family val="2"/>
        <scheme val="minor"/>
      </rPr>
      <t xml:space="preserve">du montant du mandat de recherche </t>
    </r>
    <r>
      <rPr>
        <sz val="11"/>
        <color rgb="FFFF0000"/>
        <rFont val="Calibri"/>
        <family val="2"/>
        <scheme val="minor"/>
      </rPr>
      <t>ou max 40 000$</t>
    </r>
  </si>
  <si>
    <r>
      <t xml:space="preserve">MEI : égale à </t>
    </r>
    <r>
      <rPr>
        <sz val="11"/>
        <color rgb="FFFF0000"/>
        <rFont val="Calibri"/>
        <family val="2"/>
        <scheme val="minor"/>
      </rPr>
      <t>1 % (dans guide 1 mais ton courirel 0,5%)</t>
    </r>
    <r>
      <rPr>
        <sz val="11"/>
        <color theme="1"/>
        <rFont val="Calibri"/>
        <family val="2"/>
        <scheme val="minor"/>
      </rPr>
      <t xml:space="preserve"> du montant du mandat de recherche</t>
    </r>
    <r>
      <rPr>
        <sz val="11"/>
        <color rgb="FFFF0000"/>
        <rFont val="Calibri"/>
        <family val="2"/>
        <scheme val="minor"/>
      </rPr>
      <t xml:space="preserve"> ou max 10 000 $</t>
    </r>
  </si>
  <si>
    <r>
      <t>TQ006 - Appel Quantique </t>
    </r>
    <r>
      <rPr>
        <b/>
        <sz val="15"/>
        <color rgb="FFFF0000"/>
        <rFont val="Arial"/>
        <family val="2"/>
      </rPr>
      <t>Volet 4</t>
    </r>
  </si>
  <si>
    <t>Frais de gestion 5% du sous-total (max 50 000$)</t>
  </si>
  <si>
    <t>j'ai modifié F19 par F36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</si>
</sst>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#,##0.00\ &quot;$&quot;"/>
    <numFmt numFmtId="166" formatCode="_ * #,##0.00_)\ [$$-C0C]_ ;_ * \(#,##0.00\)\ [$$-C0C]_ ;_ * &quot;-&quot;??_)\ [$$-C0C]_ ;_ @_ 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rgb="FFFF0000"/>
      <name val="Arial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</font>
    <font>
      <sz val="9"/>
      <color rgb="FF373837"/>
      <name val="Arial"/>
      <family val="2"/>
    </font>
    <font>
      <b/>
      <sz val="11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Times New Roman"/>
      <family val="1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7E7E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8" tint="0.59999389629810485"/>
        <bgColor indexed="64"/>
      </patternFill>
    </fill>
  </fills>
  <borders count="1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ashed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/>
      <right/>
      <top style="dashed">
        <color auto="1"/>
      </top>
      <bottom style="thin">
        <color indexed="64"/>
      </bottom>
      <diagonal/>
    </border>
    <border>
      <left/>
      <right style="medium">
        <color indexed="64"/>
      </right>
      <top style="dashed">
        <color auto="1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1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Fill="1"/>
    <xf numFmtId="9" fontId="11" fillId="0" borderId="22" xfId="2" applyFont="1" applyBorder="1" applyAlignment="1">
      <alignment horizontal="center" vertical="center" wrapText="1"/>
    </xf>
    <xf numFmtId="9" fontId="12" fillId="2" borderId="5" xfId="2" applyFont="1" applyFill="1" applyBorder="1" applyAlignment="1">
      <alignment horizontal="center" vertical="center"/>
    </xf>
    <xf numFmtId="0" fontId="0" fillId="0" borderId="23" xfId="0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29" xfId="0" applyBorder="1"/>
    <xf numFmtId="0" fontId="0" fillId="0" borderId="30" xfId="0" applyBorder="1" applyAlignment="1">
      <alignment wrapText="1"/>
    </xf>
    <xf numFmtId="0" fontId="0" fillId="0" borderId="30" xfId="0" applyFill="1" applyBorder="1" applyAlignment="1">
      <alignment wrapText="1"/>
    </xf>
    <xf numFmtId="0" fontId="0" fillId="0" borderId="36" xfId="0" applyBorder="1" applyAlignment="1">
      <alignment wrapText="1"/>
    </xf>
    <xf numFmtId="0" fontId="3" fillId="0" borderId="30" xfId="0" applyFont="1" applyBorder="1"/>
    <xf numFmtId="0" fontId="19" fillId="0" borderId="0" xfId="0" applyFont="1" applyAlignment="1">
      <alignment horizontal="center" vertical="center"/>
    </xf>
    <xf numFmtId="164" fontId="13" fillId="2" borderId="13" xfId="3" applyNumberFormat="1" applyFont="1" applyFill="1" applyBorder="1" applyAlignment="1">
      <alignment horizontal="center" vertical="center"/>
    </xf>
    <xf numFmtId="164" fontId="12" fillId="2" borderId="14" xfId="3" applyNumberFormat="1" applyFont="1" applyFill="1" applyBorder="1" applyAlignment="1">
      <alignment horizontal="center" vertical="center"/>
    </xf>
    <xf numFmtId="164" fontId="14" fillId="0" borderId="19" xfId="1" applyNumberFormat="1" applyFont="1" applyBorder="1" applyAlignment="1">
      <alignment horizontal="center" vertical="center"/>
    </xf>
    <xf numFmtId="164" fontId="14" fillId="0" borderId="12" xfId="1" applyNumberFormat="1" applyFont="1" applyBorder="1" applyAlignment="1">
      <alignment horizontal="center" vertical="center"/>
    </xf>
    <xf numFmtId="164" fontId="11" fillId="0" borderId="16" xfId="1" applyNumberFormat="1" applyFont="1" applyBorder="1" applyAlignment="1">
      <alignment horizontal="center" vertical="center" wrapText="1"/>
    </xf>
    <xf numFmtId="164" fontId="14" fillId="0" borderId="20" xfId="1" applyNumberFormat="1" applyFont="1" applyBorder="1" applyAlignment="1">
      <alignment horizontal="center" vertical="center"/>
    </xf>
    <xf numFmtId="164" fontId="14" fillId="0" borderId="11" xfId="1" applyNumberFormat="1" applyFont="1" applyBorder="1" applyAlignment="1">
      <alignment horizontal="center" vertical="center"/>
    </xf>
    <xf numFmtId="164" fontId="11" fillId="0" borderId="17" xfId="1" applyNumberFormat="1" applyFont="1" applyBorder="1" applyAlignment="1">
      <alignment horizontal="center" vertical="center" wrapText="1"/>
    </xf>
    <xf numFmtId="164" fontId="14" fillId="0" borderId="21" xfId="1" applyNumberFormat="1" applyFont="1" applyBorder="1" applyAlignment="1">
      <alignment horizontal="center" vertical="center"/>
    </xf>
    <xf numFmtId="164" fontId="14" fillId="0" borderId="15" xfId="1" applyNumberFormat="1" applyFont="1" applyBorder="1" applyAlignment="1">
      <alignment horizontal="center" vertical="center"/>
    </xf>
    <xf numFmtId="164" fontId="11" fillId="0" borderId="18" xfId="1" applyNumberFormat="1" applyFont="1" applyBorder="1" applyAlignment="1">
      <alignment horizontal="center" vertical="center" wrapText="1"/>
    </xf>
    <xf numFmtId="164" fontId="15" fillId="2" borderId="13" xfId="0" applyNumberFormat="1" applyFont="1" applyFill="1" applyBorder="1" applyAlignment="1">
      <alignment horizontal="center" vertical="center"/>
    </xf>
    <xf numFmtId="164" fontId="2" fillId="3" borderId="11" xfId="1" applyNumberFormat="1" applyFont="1" applyFill="1" applyBorder="1"/>
    <xf numFmtId="164" fontId="11" fillId="3" borderId="32" xfId="1" applyNumberFormat="1" applyFont="1" applyFill="1" applyBorder="1"/>
    <xf numFmtId="164" fontId="0" fillId="0" borderId="11" xfId="1" applyNumberFormat="1" applyFont="1" applyBorder="1"/>
    <xf numFmtId="164" fontId="11" fillId="0" borderId="32" xfId="1" applyNumberFormat="1" applyFont="1" applyBorder="1"/>
    <xf numFmtId="164" fontId="0" fillId="5" borderId="11" xfId="1" applyNumberFormat="1" applyFont="1" applyFill="1" applyBorder="1"/>
    <xf numFmtId="164" fontId="11" fillId="5" borderId="32" xfId="1" applyNumberFormat="1" applyFont="1" applyFill="1" applyBorder="1"/>
    <xf numFmtId="10" fontId="12" fillId="2" borderId="5" xfId="2" applyNumberFormat="1" applyFont="1" applyFill="1" applyBorder="1" applyAlignment="1">
      <alignment horizontal="center" vertical="center"/>
    </xf>
    <xf numFmtId="10" fontId="11" fillId="0" borderId="22" xfId="2" applyNumberFormat="1" applyFont="1" applyBorder="1" applyAlignment="1">
      <alignment horizontal="center" vertical="center" wrapText="1"/>
    </xf>
    <xf numFmtId="164" fontId="0" fillId="0" borderId="28" xfId="0" applyNumberFormat="1" applyBorder="1"/>
    <xf numFmtId="164" fontId="13" fillId="2" borderId="5" xfId="3" applyNumberFormat="1" applyFont="1" applyFill="1" applyBorder="1" applyAlignment="1">
      <alignment horizontal="center" vertical="center"/>
    </xf>
    <xf numFmtId="164" fontId="12" fillId="2" borderId="8" xfId="3" applyNumberFormat="1" applyFont="1" applyFill="1" applyBorder="1" applyAlignment="1">
      <alignment horizontal="center" vertical="center"/>
    </xf>
    <xf numFmtId="164" fontId="14" fillId="0" borderId="16" xfId="1" applyNumberFormat="1" applyFont="1" applyBorder="1" applyAlignment="1">
      <alignment horizontal="center" vertical="center"/>
    </xf>
    <xf numFmtId="164" fontId="11" fillId="0" borderId="39" xfId="1" applyNumberFormat="1" applyFont="1" applyBorder="1" applyAlignment="1">
      <alignment horizontal="center" vertical="center" wrapText="1"/>
    </xf>
    <xf numFmtId="164" fontId="14" fillId="0" borderId="17" xfId="1" applyNumberFormat="1" applyFont="1" applyBorder="1" applyAlignment="1">
      <alignment horizontal="center" vertical="center"/>
    </xf>
    <xf numFmtId="164" fontId="11" fillId="0" borderId="40" xfId="1" applyNumberFormat="1" applyFont="1" applyBorder="1" applyAlignment="1">
      <alignment horizontal="center" vertical="center" wrapText="1"/>
    </xf>
    <xf numFmtId="164" fontId="14" fillId="0" borderId="18" xfId="1" applyNumberFormat="1" applyFont="1" applyBorder="1" applyAlignment="1">
      <alignment horizontal="center" vertical="center"/>
    </xf>
    <xf numFmtId="164" fontId="11" fillId="0" borderId="41" xfId="1" applyNumberFormat="1" applyFont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horizontal="center" vertical="center"/>
    </xf>
    <xf numFmtId="164" fontId="11" fillId="3" borderId="42" xfId="1" applyNumberFormat="1" applyFont="1" applyFill="1" applyBorder="1"/>
    <xf numFmtId="164" fontId="0" fillId="0" borderId="17" xfId="1" applyNumberFormat="1" applyFont="1" applyBorder="1"/>
    <xf numFmtId="164" fontId="0" fillId="5" borderId="17" xfId="1" applyNumberFormat="1" applyFont="1" applyFill="1" applyBorder="1"/>
    <xf numFmtId="0" fontId="0" fillId="0" borderId="46" xfId="0" applyBorder="1" applyAlignment="1">
      <alignment wrapText="1"/>
    </xf>
    <xf numFmtId="164" fontId="0" fillId="0" borderId="47" xfId="1" applyNumberFormat="1" applyFont="1" applyBorder="1"/>
    <xf numFmtId="164" fontId="0" fillId="0" borderId="48" xfId="1" applyNumberFormat="1" applyFont="1" applyBorder="1"/>
    <xf numFmtId="9" fontId="0" fillId="0" borderId="0" xfId="2" applyFont="1" applyAlignment="1">
      <alignment horizontal="center"/>
    </xf>
    <xf numFmtId="0" fontId="0" fillId="0" borderId="50" xfId="0" applyBorder="1" applyAlignment="1">
      <alignment wrapText="1"/>
    </xf>
    <xf numFmtId="0" fontId="2" fillId="8" borderId="51" xfId="0" applyFont="1" applyFill="1" applyBorder="1" applyAlignment="1">
      <alignment horizontal="left"/>
    </xf>
    <xf numFmtId="164" fontId="2" fillId="8" borderId="15" xfId="1" applyNumberFormat="1" applyFont="1" applyFill="1" applyBorder="1"/>
    <xf numFmtId="164" fontId="2" fillId="8" borderId="18" xfId="1" applyNumberFormat="1" applyFont="1" applyFill="1" applyBorder="1"/>
    <xf numFmtId="164" fontId="11" fillId="8" borderId="52" xfId="1" applyNumberFormat="1" applyFont="1" applyFill="1" applyBorder="1"/>
    <xf numFmtId="164" fontId="11" fillId="3" borderId="42" xfId="1" applyNumberFormat="1" applyFont="1" applyFill="1" applyBorder="1" applyAlignment="1">
      <alignment vertical="center"/>
    </xf>
    <xf numFmtId="164" fontId="11" fillId="0" borderId="49" xfId="1" applyNumberFormat="1" applyFont="1" applyBorder="1" applyAlignment="1">
      <alignment vertical="center"/>
    </xf>
    <xf numFmtId="164" fontId="11" fillId="5" borderId="42" xfId="1" applyNumberFormat="1" applyFont="1" applyFill="1" applyBorder="1" applyAlignment="1">
      <alignment vertical="center"/>
    </xf>
    <xf numFmtId="164" fontId="11" fillId="0" borderId="42" xfId="1" applyNumberFormat="1" applyFont="1" applyBorder="1" applyAlignment="1">
      <alignment vertical="center"/>
    </xf>
    <xf numFmtId="0" fontId="0" fillId="0" borderId="53" xfId="0" applyBorder="1" applyAlignment="1">
      <alignment wrapText="1"/>
    </xf>
    <xf numFmtId="164" fontId="0" fillId="0" borderId="24" xfId="1" applyNumberFormat="1" applyFont="1" applyBorder="1" applyAlignment="1">
      <alignment vertical="center"/>
    </xf>
    <xf numFmtId="9" fontId="0" fillId="0" borderId="0" xfId="2" applyFont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2" applyNumberFormat="1" applyFont="1" applyAlignment="1">
      <alignment horizontal="center"/>
    </xf>
    <xf numFmtId="0" fontId="0" fillId="0" borderId="54" xfId="0" applyBorder="1" applyAlignment="1">
      <alignment wrapText="1"/>
    </xf>
    <xf numFmtId="164" fontId="11" fillId="0" borderId="22" xfId="1" applyNumberFormat="1" applyFont="1" applyBorder="1" applyAlignment="1">
      <alignment vertical="center"/>
    </xf>
    <xf numFmtId="164" fontId="11" fillId="0" borderId="55" xfId="1" applyNumberFormat="1" applyFont="1" applyBorder="1" applyAlignment="1">
      <alignment vertical="center"/>
    </xf>
    <xf numFmtId="0" fontId="0" fillId="0" borderId="56" xfId="0" applyBorder="1" applyAlignment="1">
      <alignment wrapText="1"/>
    </xf>
    <xf numFmtId="164" fontId="0" fillId="0" borderId="57" xfId="1" applyNumberFormat="1" applyFont="1" applyBorder="1"/>
    <xf numFmtId="164" fontId="0" fillId="0" borderId="58" xfId="1" applyNumberFormat="1" applyFont="1" applyBorder="1"/>
    <xf numFmtId="164" fontId="11" fillId="0" borderId="59" xfId="1" applyNumberFormat="1" applyFont="1" applyBorder="1" applyAlignment="1">
      <alignment vertical="center"/>
    </xf>
    <xf numFmtId="0" fontId="16" fillId="0" borderId="0" xfId="0" applyFont="1" applyFill="1" applyBorder="1" applyAlignment="1">
      <alignment horizontal="left" wrapText="1"/>
    </xf>
    <xf numFmtId="164" fontId="11" fillId="0" borderId="0" xfId="1" applyNumberFormat="1" applyFont="1" applyFill="1" applyBorder="1"/>
    <xf numFmtId="164" fontId="11" fillId="0" borderId="0" xfId="1" applyNumberFormat="1" applyFont="1" applyFill="1" applyBorder="1" applyAlignment="1">
      <alignment vertical="center"/>
    </xf>
    <xf numFmtId="9" fontId="11" fillId="0" borderId="0" xfId="2" applyFont="1" applyFill="1" applyBorder="1"/>
    <xf numFmtId="0" fontId="0" fillId="0" borderId="60" xfId="0" applyBorder="1" applyAlignment="1">
      <alignment wrapText="1"/>
    </xf>
    <xf numFmtId="164" fontId="0" fillId="0" borderId="61" xfId="1" applyNumberFormat="1" applyFont="1" applyBorder="1"/>
    <xf numFmtId="164" fontId="11" fillId="0" borderId="62" xfId="1" applyNumberFormat="1" applyFont="1" applyBorder="1"/>
    <xf numFmtId="164" fontId="11" fillId="0" borderId="63" xfId="1" applyNumberFormat="1" applyFont="1" applyBorder="1"/>
    <xf numFmtId="164" fontId="11" fillId="0" borderId="64" xfId="1" applyNumberFormat="1" applyFont="1" applyBorder="1" applyAlignment="1">
      <alignment vertical="center"/>
    </xf>
    <xf numFmtId="10" fontId="11" fillId="0" borderId="0" xfId="2" applyNumberFormat="1" applyFont="1" applyFill="1" applyBorder="1"/>
    <xf numFmtId="164" fontId="11" fillId="8" borderId="42" xfId="1" applyNumberFormat="1" applyFont="1" applyFill="1" applyBorder="1"/>
    <xf numFmtId="164" fontId="11" fillId="0" borderId="47" xfId="1" applyNumberFormat="1" applyFont="1" applyBorder="1"/>
    <xf numFmtId="164" fontId="11" fillId="0" borderId="57" xfId="1" applyNumberFormat="1" applyFont="1" applyBorder="1"/>
    <xf numFmtId="0" fontId="0" fillId="0" borderId="65" xfId="0" applyBorder="1" applyAlignment="1">
      <alignment wrapText="1"/>
    </xf>
    <xf numFmtId="164" fontId="11" fillId="0" borderId="66" xfId="1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64" fontId="16" fillId="3" borderId="13" xfId="0" applyNumberFormat="1" applyFont="1" applyFill="1" applyBorder="1" applyAlignment="1">
      <alignment horizontal="center" vertical="center"/>
    </xf>
    <xf numFmtId="164" fontId="16" fillId="3" borderId="14" xfId="0" applyNumberFormat="1" applyFont="1" applyFill="1" applyBorder="1" applyAlignment="1">
      <alignment horizontal="right" vertical="center" wrapText="1"/>
    </xf>
    <xf numFmtId="10" fontId="18" fillId="3" borderId="5" xfId="2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Fill="1"/>
    <xf numFmtId="165" fontId="3" fillId="0" borderId="67" xfId="0" applyNumberFormat="1" applyFont="1" applyBorder="1" applyAlignment="1">
      <alignment horizontal="center" vertical="center"/>
    </xf>
    <xf numFmtId="165" fontId="26" fillId="10" borderId="68" xfId="0" applyNumberFormat="1" applyFont="1" applyFill="1" applyBorder="1" applyAlignment="1">
      <alignment horizontal="center" vertical="center" wrapText="1"/>
    </xf>
    <xf numFmtId="10" fontId="0" fillId="0" borderId="22" xfId="0" applyNumberFormat="1" applyBorder="1" applyAlignment="1">
      <alignment horizontal="center"/>
    </xf>
    <xf numFmtId="165" fontId="3" fillId="0" borderId="69" xfId="0" applyNumberFormat="1" applyFont="1" applyBorder="1" applyAlignment="1">
      <alignment horizontal="center" vertical="center"/>
    </xf>
    <xf numFmtId="165" fontId="26" fillId="10" borderId="42" xfId="0" applyNumberFormat="1" applyFont="1" applyFill="1" applyBorder="1" applyAlignment="1">
      <alignment horizontal="center" vertical="center" wrapText="1"/>
    </xf>
    <xf numFmtId="165" fontId="3" fillId="0" borderId="70" xfId="0" applyNumberFormat="1" applyFont="1" applyBorder="1" applyAlignment="1">
      <alignment horizontal="center" vertical="center"/>
    </xf>
    <xf numFmtId="165" fontId="28" fillId="10" borderId="5" xfId="0" applyNumberFormat="1" applyFont="1" applyFill="1" applyBorder="1" applyAlignment="1">
      <alignment horizont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2" fillId="8" borderId="79" xfId="0" applyFont="1" applyFill="1" applyBorder="1" applyAlignment="1">
      <alignment horizontal="left" wrapText="1"/>
    </xf>
    <xf numFmtId="9" fontId="11" fillId="8" borderId="40" xfId="2" applyFont="1" applyFill="1" applyBorder="1"/>
    <xf numFmtId="9" fontId="11" fillId="3" borderId="40" xfId="2" applyFont="1" applyFill="1" applyBorder="1"/>
    <xf numFmtId="0" fontId="0" fillId="0" borderId="80" xfId="0" applyFill="1" applyBorder="1" applyAlignment="1">
      <alignment wrapText="1"/>
    </xf>
    <xf numFmtId="9" fontId="11" fillId="5" borderId="40" xfId="2" applyFont="1" applyFill="1" applyBorder="1"/>
    <xf numFmtId="0" fontId="0" fillId="0" borderId="80" xfId="0" applyBorder="1"/>
    <xf numFmtId="9" fontId="11" fillId="0" borderId="40" xfId="2" applyFont="1" applyBorder="1"/>
    <xf numFmtId="164" fontId="11" fillId="4" borderId="82" xfId="1" applyNumberFormat="1" applyFont="1" applyFill="1" applyBorder="1"/>
    <xf numFmtId="164" fontId="11" fillId="4" borderId="83" xfId="1" applyNumberFormat="1" applyFont="1" applyFill="1" applyBorder="1"/>
    <xf numFmtId="164" fontId="11" fillId="4" borderId="84" xfId="1" applyNumberFormat="1" applyFont="1" applyFill="1" applyBorder="1" applyAlignment="1">
      <alignment vertical="center"/>
    </xf>
    <xf numFmtId="9" fontId="11" fillId="4" borderId="85" xfId="2" applyFont="1" applyFill="1" applyBorder="1"/>
    <xf numFmtId="0" fontId="4" fillId="0" borderId="75" xfId="0" applyFont="1" applyBorder="1" applyAlignment="1">
      <alignment horizontal="center" vertical="center"/>
    </xf>
    <xf numFmtId="0" fontId="2" fillId="8" borderId="9" xfId="0" applyFont="1" applyFill="1" applyBorder="1" applyAlignment="1">
      <alignment horizontal="left" wrapText="1"/>
    </xf>
    <xf numFmtId="0" fontId="2" fillId="8" borderId="54" xfId="0" applyFont="1" applyFill="1" applyBorder="1" applyAlignment="1">
      <alignment horizontal="left"/>
    </xf>
    <xf numFmtId="0" fontId="4" fillId="0" borderId="2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164" fontId="0" fillId="0" borderId="17" xfId="0" applyNumberFormat="1" applyBorder="1"/>
    <xf numFmtId="0" fontId="0" fillId="0" borderId="3" xfId="0" applyBorder="1"/>
    <xf numFmtId="0" fontId="0" fillId="0" borderId="87" xfId="0" applyBorder="1" applyAlignment="1">
      <alignment wrapText="1"/>
    </xf>
    <xf numFmtId="0" fontId="0" fillId="0" borderId="79" xfId="0" applyBorder="1"/>
    <xf numFmtId="0" fontId="0" fillId="0" borderId="51" xfId="0" applyBorder="1"/>
    <xf numFmtId="0" fontId="4" fillId="0" borderId="5" xfId="0" applyFont="1" applyBorder="1" applyAlignment="1">
      <alignment horizontal="center" vertical="center" wrapText="1"/>
    </xf>
    <xf numFmtId="165" fontId="0" fillId="0" borderId="38" xfId="1" applyNumberFormat="1" applyFont="1" applyBorder="1" applyAlignment="1">
      <alignment vertical="center"/>
    </xf>
    <xf numFmtId="165" fontId="0" fillId="0" borderId="18" xfId="0" applyNumberFormat="1" applyBorder="1"/>
    <xf numFmtId="0" fontId="4" fillId="0" borderId="76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10" fontId="11" fillId="3" borderId="17" xfId="2" applyNumberFormat="1" applyFont="1" applyFill="1" applyBorder="1"/>
    <xf numFmtId="10" fontId="11" fillId="5" borderId="17" xfId="2" applyNumberFormat="1" applyFont="1" applyFill="1" applyBorder="1"/>
    <xf numFmtId="10" fontId="11" fillId="0" borderId="17" xfId="2" applyNumberFormat="1" applyFont="1" applyBorder="1"/>
    <xf numFmtId="164" fontId="11" fillId="4" borderId="88" xfId="1" applyNumberFormat="1" applyFont="1" applyFill="1" applyBorder="1"/>
    <xf numFmtId="10" fontId="11" fillId="4" borderId="83" xfId="2" applyNumberFormat="1" applyFont="1" applyFill="1" applyBorder="1"/>
    <xf numFmtId="165" fontId="28" fillId="4" borderId="5" xfId="0" applyNumberFormat="1" applyFont="1" applyFill="1" applyBorder="1" applyAlignment="1">
      <alignment horizontal="center"/>
    </xf>
    <xf numFmtId="9" fontId="28" fillId="10" borderId="5" xfId="2" applyFont="1" applyFill="1" applyBorder="1" applyAlignment="1">
      <alignment horizontal="center"/>
    </xf>
    <xf numFmtId="0" fontId="31" fillId="14" borderId="94" xfId="0" applyFont="1" applyFill="1" applyBorder="1" applyAlignment="1">
      <alignment horizontal="center" vertical="center" wrapText="1"/>
    </xf>
    <xf numFmtId="166" fontId="32" fillId="0" borderId="96" xfId="0" applyNumberFormat="1" applyFont="1" applyBorder="1" applyAlignment="1">
      <alignment horizontal="center" vertical="center" wrapText="1"/>
    </xf>
    <xf numFmtId="166" fontId="33" fillId="0" borderId="96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5" xfId="0" applyFont="1" applyBorder="1"/>
    <xf numFmtId="166" fontId="3" fillId="15" borderId="96" xfId="0" applyNumberFormat="1" applyFont="1" applyFill="1" applyBorder="1" applyAlignment="1">
      <alignment horizontal="center" vertical="center" wrapText="1"/>
    </xf>
    <xf numFmtId="166" fontId="33" fillId="15" borderId="96" xfId="0" applyNumberFormat="1" applyFont="1" applyFill="1" applyBorder="1" applyAlignment="1">
      <alignment horizontal="center" vertical="center" wrapText="1"/>
    </xf>
    <xf numFmtId="166" fontId="32" fillId="16" borderId="96" xfId="0" applyNumberFormat="1" applyFont="1" applyFill="1" applyBorder="1" applyAlignment="1">
      <alignment horizontal="center" vertical="center" wrapText="1"/>
    </xf>
    <xf numFmtId="44" fontId="26" fillId="0" borderId="100" xfId="1" applyFont="1" applyBorder="1" applyAlignment="1">
      <alignment horizontal="center" vertical="center" wrapText="1"/>
    </xf>
    <xf numFmtId="44" fontId="33" fillId="0" borderId="100" xfId="1" applyFont="1" applyBorder="1" applyAlignment="1">
      <alignment horizontal="center" vertical="center" wrapText="1"/>
    </xf>
    <xf numFmtId="9" fontId="26" fillId="0" borderId="100" xfId="2" applyFont="1" applyBorder="1" applyAlignment="1">
      <alignment horizontal="center" vertical="center" wrapText="1"/>
    </xf>
    <xf numFmtId="0" fontId="36" fillId="18" borderId="96" xfId="0" applyFont="1" applyFill="1" applyBorder="1" applyAlignment="1">
      <alignment vertical="center" wrapText="1"/>
    </xf>
    <xf numFmtId="44" fontId="26" fillId="18" borderId="96" xfId="1" applyFont="1" applyFill="1" applyBorder="1" applyAlignment="1">
      <alignment horizontal="center" vertical="center" wrapText="1"/>
    </xf>
    <xf numFmtId="44" fontId="33" fillId="18" borderId="96" xfId="1" applyFont="1" applyFill="1" applyBorder="1" applyAlignment="1">
      <alignment horizontal="center" vertical="center" wrapText="1"/>
    </xf>
    <xf numFmtId="9" fontId="26" fillId="18" borderId="96" xfId="2" applyFont="1" applyFill="1" applyBorder="1" applyAlignment="1">
      <alignment horizontal="center" vertical="center" wrapText="1"/>
    </xf>
    <xf numFmtId="0" fontId="36" fillId="0" borderId="96" xfId="0" applyFont="1" applyBorder="1" applyAlignment="1">
      <alignment vertical="center" wrapText="1"/>
    </xf>
    <xf numFmtId="44" fontId="26" fillId="0" borderId="96" xfId="1" applyFont="1" applyFill="1" applyBorder="1" applyAlignment="1">
      <alignment horizontal="center" vertical="center" wrapText="1"/>
    </xf>
    <xf numFmtId="44" fontId="33" fillId="0" borderId="96" xfId="1" applyFont="1" applyFill="1" applyBorder="1" applyAlignment="1">
      <alignment horizontal="center" vertical="center" wrapText="1"/>
    </xf>
    <xf numFmtId="9" fontId="26" fillId="0" borderId="96" xfId="2" applyFont="1" applyFill="1" applyBorder="1" applyAlignment="1">
      <alignment horizontal="center" vertical="center" wrapText="1"/>
    </xf>
    <xf numFmtId="0" fontId="34" fillId="2" borderId="96" xfId="0" applyFont="1" applyFill="1" applyBorder="1" applyAlignment="1">
      <alignment horizontal="center" vertical="center" wrapText="1"/>
    </xf>
    <xf numFmtId="44" fontId="37" fillId="2" borderId="96" xfId="1" applyFont="1" applyFill="1" applyBorder="1" applyAlignment="1">
      <alignment horizontal="center" vertical="center" wrapText="1"/>
    </xf>
    <xf numFmtId="9" fontId="31" fillId="2" borderId="96" xfId="0" applyNumberFormat="1" applyFont="1" applyFill="1" applyBorder="1" applyAlignment="1">
      <alignment horizontal="center" vertical="center" wrapText="1"/>
    </xf>
    <xf numFmtId="0" fontId="3" fillId="0" borderId="96" xfId="0" applyFont="1" applyBorder="1" applyAlignment="1">
      <alignment vertical="center" wrapText="1"/>
    </xf>
    <xf numFmtId="44" fontId="26" fillId="0" borderId="96" xfId="1" applyFont="1" applyBorder="1" applyAlignment="1">
      <alignment horizontal="center" vertical="center" wrapText="1"/>
    </xf>
    <xf numFmtId="44" fontId="33" fillId="0" borderId="96" xfId="1" applyFont="1" applyBorder="1" applyAlignment="1">
      <alignment horizontal="center" vertical="center" wrapText="1"/>
    </xf>
    <xf numFmtId="9" fontId="26" fillId="0" borderId="96" xfId="2" applyFont="1" applyBorder="1" applyAlignment="1">
      <alignment horizontal="center" vertical="center" wrapText="1"/>
    </xf>
    <xf numFmtId="9" fontId="31" fillId="2" borderId="96" xfId="2" applyFont="1" applyFill="1" applyBorder="1" applyAlignment="1">
      <alignment horizontal="center" vertical="center" wrapText="1"/>
    </xf>
    <xf numFmtId="44" fontId="37" fillId="2" borderId="94" xfId="1" applyFont="1" applyFill="1" applyBorder="1" applyAlignment="1">
      <alignment horizontal="center" vertical="center" wrapText="1"/>
    </xf>
    <xf numFmtId="9" fontId="31" fillId="2" borderId="94" xfId="2" applyFont="1" applyFill="1" applyBorder="1" applyAlignment="1">
      <alignment horizontal="center" vertical="center" wrapText="1"/>
    </xf>
    <xf numFmtId="9" fontId="33" fillId="18" borderId="96" xfId="2" applyFont="1" applyFill="1" applyBorder="1" applyAlignment="1">
      <alignment horizontal="center" vertical="center" wrapText="1"/>
    </xf>
    <xf numFmtId="0" fontId="0" fillId="0" borderId="10" xfId="0" applyBorder="1"/>
    <xf numFmtId="0" fontId="31" fillId="14" borderId="101" xfId="0" applyFont="1" applyFill="1" applyBorder="1" applyAlignment="1">
      <alignment horizontal="center" vertical="center" wrapText="1"/>
    </xf>
    <xf numFmtId="0" fontId="31" fillId="14" borderId="102" xfId="0" applyFont="1" applyFill="1" applyBorder="1" applyAlignment="1">
      <alignment horizontal="center" vertical="center" wrapText="1"/>
    </xf>
    <xf numFmtId="0" fontId="3" fillId="0" borderId="103" xfId="0" applyFont="1" applyBorder="1" applyAlignment="1">
      <alignment vertical="center" wrapText="1"/>
    </xf>
    <xf numFmtId="9" fontId="0" fillId="0" borderId="10" xfId="2" applyFont="1" applyBorder="1" applyAlignment="1">
      <alignment horizontal="center" vertical="center"/>
    </xf>
    <xf numFmtId="0" fontId="3" fillId="0" borderId="104" xfId="0" applyFont="1" applyBorder="1" applyAlignment="1">
      <alignment vertical="center" wrapText="1"/>
    </xf>
    <xf numFmtId="0" fontId="34" fillId="15" borderId="103" xfId="0" applyFont="1" applyFill="1" applyBorder="1" applyAlignment="1">
      <alignment vertical="center" wrapText="1"/>
    </xf>
    <xf numFmtId="0" fontId="32" fillId="0" borderId="103" xfId="0" applyFont="1" applyBorder="1" applyAlignment="1">
      <alignment vertical="center" wrapText="1"/>
    </xf>
    <xf numFmtId="0" fontId="31" fillId="16" borderId="103" xfId="0" applyFont="1" applyFill="1" applyBorder="1" applyAlignment="1">
      <alignment vertical="center" wrapText="1"/>
    </xf>
    <xf numFmtId="0" fontId="31" fillId="16" borderId="106" xfId="0" applyFont="1" applyFill="1" applyBorder="1" applyAlignment="1">
      <alignment vertical="center" wrapText="1"/>
    </xf>
    <xf numFmtId="166" fontId="33" fillId="16" borderId="107" xfId="0" applyNumberFormat="1" applyFont="1" applyFill="1" applyBorder="1" applyAlignment="1">
      <alignment horizontal="center" vertical="center" wrapText="1"/>
    </xf>
    <xf numFmtId="0" fontId="0" fillId="0" borderId="38" xfId="0" applyBorder="1"/>
    <xf numFmtId="166" fontId="33" fillId="16" borderId="108" xfId="0" applyNumberFormat="1" applyFont="1" applyFill="1" applyBorder="1" applyAlignment="1">
      <alignment horizontal="center" vertical="center" wrapText="1"/>
    </xf>
    <xf numFmtId="9" fontId="0" fillId="0" borderId="5" xfId="2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164" fontId="39" fillId="0" borderId="28" xfId="0" applyNumberFormat="1" applyFont="1" applyBorder="1"/>
    <xf numFmtId="164" fontId="39" fillId="0" borderId="17" xfId="0" applyNumberFormat="1" applyFont="1" applyBorder="1"/>
    <xf numFmtId="165" fontId="16" fillId="13" borderId="8" xfId="0" applyNumberFormat="1" applyFont="1" applyFill="1" applyBorder="1" applyAlignment="1">
      <alignment vertical="center"/>
    </xf>
    <xf numFmtId="164" fontId="16" fillId="13" borderId="116" xfId="0" applyNumberFormat="1" applyFont="1" applyFill="1" applyBorder="1" applyAlignment="1">
      <alignment vertical="center"/>
    </xf>
    <xf numFmtId="166" fontId="40" fillId="0" borderId="96" xfId="0" applyNumberFormat="1" applyFont="1" applyBorder="1" applyAlignment="1">
      <alignment horizontal="center" vertical="center" wrapText="1"/>
    </xf>
    <xf numFmtId="0" fontId="41" fillId="0" borderId="0" xfId="0" applyFont="1"/>
    <xf numFmtId="0" fontId="9" fillId="6" borderId="0" xfId="0" applyFont="1" applyFill="1" applyAlignment="1">
      <alignment horizontal="center" vertical="center"/>
    </xf>
    <xf numFmtId="164" fontId="0" fillId="12" borderId="71" xfId="1" applyNumberFormat="1" applyFont="1" applyFill="1" applyBorder="1" applyAlignment="1">
      <alignment horizontal="center"/>
    </xf>
    <xf numFmtId="164" fontId="0" fillId="12" borderId="72" xfId="1" applyNumberFormat="1" applyFont="1" applyFill="1" applyBorder="1" applyAlignment="1">
      <alignment horizontal="center"/>
    </xf>
    <xf numFmtId="164" fontId="0" fillId="12" borderId="73" xfId="1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3" fillId="7" borderId="44" xfId="0" applyFont="1" applyFill="1" applyBorder="1" applyAlignment="1">
      <alignment horizontal="left" vertical="center"/>
    </xf>
    <xf numFmtId="0" fontId="23" fillId="7" borderId="2" xfId="0" applyFont="1" applyFill="1" applyBorder="1" applyAlignment="1">
      <alignment horizontal="left" vertical="center"/>
    </xf>
    <xf numFmtId="0" fontId="23" fillId="7" borderId="3" xfId="0" applyFont="1" applyFill="1" applyBorder="1" applyAlignment="1">
      <alignment horizontal="left" vertical="center"/>
    </xf>
    <xf numFmtId="0" fontId="23" fillId="7" borderId="38" xfId="0" applyFont="1" applyFill="1" applyBorder="1" applyAlignment="1">
      <alignment horizontal="left" vertical="center"/>
    </xf>
    <xf numFmtId="0" fontId="0" fillId="0" borderId="7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9" fontId="11" fillId="0" borderId="52" xfId="2" applyFont="1" applyBorder="1" applyAlignment="1">
      <alignment horizontal="center" vertical="center"/>
    </xf>
    <xf numFmtId="9" fontId="11" fillId="0" borderId="22" xfId="2" applyFont="1" applyBorder="1" applyAlignment="1">
      <alignment horizontal="center" vertical="center"/>
    </xf>
    <xf numFmtId="9" fontId="11" fillId="0" borderId="55" xfId="2" applyFont="1" applyBorder="1" applyAlignment="1">
      <alignment horizontal="center" vertical="center"/>
    </xf>
    <xf numFmtId="0" fontId="2" fillId="3" borderId="20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right" vertical="center"/>
    </xf>
    <xf numFmtId="0" fontId="17" fillId="3" borderId="8" xfId="0" applyFont="1" applyFill="1" applyBorder="1" applyAlignment="1">
      <alignment horizontal="right" vertical="center"/>
    </xf>
    <xf numFmtId="0" fontId="29" fillId="9" borderId="44" xfId="0" applyFont="1" applyFill="1" applyBorder="1" applyAlignment="1">
      <alignment horizontal="left" vertical="center"/>
    </xf>
    <xf numFmtId="0" fontId="29" fillId="9" borderId="2" xfId="0" applyFont="1" applyFill="1" applyBorder="1" applyAlignment="1">
      <alignment horizontal="left" vertical="center"/>
    </xf>
    <xf numFmtId="0" fontId="29" fillId="9" borderId="3" xfId="0" applyFont="1" applyFill="1" applyBorder="1" applyAlignment="1">
      <alignment horizontal="left" vertical="center"/>
    </xf>
    <xf numFmtId="0" fontId="29" fillId="9" borderId="38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4" fillId="3" borderId="6" xfId="0" applyFont="1" applyFill="1" applyBorder="1"/>
    <xf numFmtId="0" fontId="4" fillId="3" borderId="8" xfId="0" applyFont="1" applyFill="1" applyBorder="1"/>
    <xf numFmtId="0" fontId="21" fillId="7" borderId="0" xfId="0" applyFont="1" applyFill="1" applyAlignment="1">
      <alignment horizontal="right" wrapText="1"/>
    </xf>
    <xf numFmtId="0" fontId="16" fillId="13" borderId="6" xfId="0" applyFont="1" applyFill="1" applyBorder="1" applyAlignment="1">
      <alignment horizontal="right" vertical="center" wrapText="1"/>
    </xf>
    <xf numFmtId="0" fontId="16" fillId="13" borderId="8" xfId="0" applyFont="1" applyFill="1" applyBorder="1" applyAlignment="1">
      <alignment horizontal="right" vertical="center" wrapText="1"/>
    </xf>
    <xf numFmtId="0" fontId="4" fillId="7" borderId="44" xfId="0" applyFont="1" applyFill="1" applyBorder="1" applyAlignment="1">
      <alignment horizontal="left" vertical="center" wrapText="1"/>
    </xf>
    <xf numFmtId="0" fontId="4" fillId="7" borderId="45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2" fillId="3" borderId="64" xfId="0" applyFont="1" applyFill="1" applyBorder="1" applyAlignment="1">
      <alignment horizontal="left" wrapText="1"/>
    </xf>
    <xf numFmtId="0" fontId="2" fillId="3" borderId="33" xfId="0" applyFont="1" applyFill="1" applyBorder="1" applyAlignment="1">
      <alignment horizontal="left" wrapText="1"/>
    </xf>
    <xf numFmtId="0" fontId="2" fillId="3" borderId="39" xfId="0" applyFont="1" applyFill="1" applyBorder="1" applyAlignment="1">
      <alignment horizontal="left" wrapText="1"/>
    </xf>
    <xf numFmtId="0" fontId="2" fillId="3" borderId="80" xfId="0" applyFont="1" applyFill="1" applyBorder="1" applyAlignment="1">
      <alignment horizontal="left" wrapText="1"/>
    </xf>
    <xf numFmtId="0" fontId="2" fillId="3" borderId="31" xfId="0" applyFont="1" applyFill="1" applyBorder="1" applyAlignment="1">
      <alignment horizontal="left" wrapText="1"/>
    </xf>
    <xf numFmtId="0" fontId="2" fillId="3" borderId="40" xfId="0" applyFont="1" applyFill="1" applyBorder="1" applyAlignment="1">
      <alignment horizontal="left" wrapText="1"/>
    </xf>
    <xf numFmtId="0" fontId="16" fillId="4" borderId="81" xfId="0" applyFont="1" applyFill="1" applyBorder="1" applyAlignment="1">
      <alignment horizontal="left" wrapText="1"/>
    </xf>
    <xf numFmtId="0" fontId="16" fillId="4" borderId="82" xfId="0" applyFont="1" applyFill="1" applyBorder="1" applyAlignment="1">
      <alignment horizontal="left" wrapText="1"/>
    </xf>
    <xf numFmtId="0" fontId="2" fillId="3" borderId="20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 vertical="center"/>
    </xf>
    <xf numFmtId="0" fontId="23" fillId="9" borderId="44" xfId="0" applyFont="1" applyFill="1" applyBorder="1" applyAlignment="1">
      <alignment horizontal="left" vertical="center"/>
    </xf>
    <xf numFmtId="0" fontId="23" fillId="9" borderId="2" xfId="0" applyFont="1" applyFill="1" applyBorder="1" applyAlignment="1">
      <alignment horizontal="left" vertical="center"/>
    </xf>
    <xf numFmtId="0" fontId="27" fillId="11" borderId="6" xfId="0" applyFont="1" applyFill="1" applyBorder="1" applyAlignment="1">
      <alignment horizontal="center"/>
    </xf>
    <xf numFmtId="0" fontId="27" fillId="11" borderId="8" xfId="0" applyFont="1" applyFill="1" applyBorder="1" applyAlignment="1">
      <alignment horizontal="center"/>
    </xf>
    <xf numFmtId="0" fontId="24" fillId="0" borderId="4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7" fillId="4" borderId="6" xfId="0" applyFont="1" applyFill="1" applyBorder="1" applyAlignment="1">
      <alignment horizontal="center"/>
    </xf>
    <xf numFmtId="0" fontId="27" fillId="4" borderId="8" xfId="0" applyFont="1" applyFill="1" applyBorder="1" applyAlignment="1">
      <alignment horizontal="center"/>
    </xf>
    <xf numFmtId="0" fontId="23" fillId="9" borderId="6" xfId="0" applyFont="1" applyFill="1" applyBorder="1" applyAlignment="1">
      <alignment horizontal="left" vertical="center" wrapText="1"/>
    </xf>
    <xf numFmtId="0" fontId="23" fillId="9" borderId="7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23" fillId="9" borderId="44" xfId="0" applyFont="1" applyFill="1" applyBorder="1" applyAlignment="1">
      <alignment horizontal="left" vertical="center" wrapText="1"/>
    </xf>
    <xf numFmtId="0" fontId="23" fillId="9" borderId="45" xfId="0" applyFont="1" applyFill="1" applyBorder="1" applyAlignment="1">
      <alignment horizontal="left" vertical="center" wrapText="1"/>
    </xf>
    <xf numFmtId="0" fontId="23" fillId="9" borderId="2" xfId="0" applyFont="1" applyFill="1" applyBorder="1" applyAlignment="1">
      <alignment horizontal="left" vertical="center" wrapText="1"/>
    </xf>
    <xf numFmtId="0" fontId="4" fillId="7" borderId="25" xfId="0" applyFont="1" applyFill="1" applyBorder="1" applyAlignment="1">
      <alignment horizontal="left" vertical="center" wrapText="1"/>
    </xf>
    <xf numFmtId="0" fontId="4" fillId="7" borderId="26" xfId="0" applyFont="1" applyFill="1" applyBorder="1" applyAlignment="1">
      <alignment horizontal="left" vertical="center" wrapText="1"/>
    </xf>
    <xf numFmtId="0" fontId="4" fillId="7" borderId="27" xfId="0" applyFont="1" applyFill="1" applyBorder="1" applyAlignment="1">
      <alignment horizontal="left" vertical="center" wrapText="1"/>
    </xf>
    <xf numFmtId="0" fontId="16" fillId="13" borderId="114" xfId="0" applyFont="1" applyFill="1" applyBorder="1" applyAlignment="1">
      <alignment horizontal="right" vertical="center" wrapText="1"/>
    </xf>
    <xf numFmtId="0" fontId="16" fillId="13" borderId="115" xfId="0" applyFont="1" applyFill="1" applyBorder="1" applyAlignment="1">
      <alignment horizontal="right" vertical="center" wrapText="1"/>
    </xf>
    <xf numFmtId="0" fontId="2" fillId="3" borderId="80" xfId="0" applyFont="1" applyFill="1" applyBorder="1" applyAlignment="1">
      <alignment horizontal="left"/>
    </xf>
    <xf numFmtId="0" fontId="2" fillId="3" borderId="30" xfId="0" applyFont="1" applyFill="1" applyBorder="1" applyAlignment="1">
      <alignment horizontal="left"/>
    </xf>
    <xf numFmtId="0" fontId="2" fillId="3" borderId="34" xfId="0" applyFont="1" applyFill="1" applyBorder="1" applyAlignment="1">
      <alignment horizontal="left" wrapText="1"/>
    </xf>
    <xf numFmtId="0" fontId="2" fillId="3" borderId="35" xfId="0" applyFont="1" applyFill="1" applyBorder="1" applyAlignment="1">
      <alignment horizontal="left" wrapText="1"/>
    </xf>
    <xf numFmtId="0" fontId="2" fillId="3" borderId="29" xfId="0" applyFont="1" applyFill="1" applyBorder="1" applyAlignment="1">
      <alignment horizontal="left" wrapText="1"/>
    </xf>
    <xf numFmtId="0" fontId="2" fillId="3" borderId="37" xfId="0" applyFont="1" applyFill="1" applyBorder="1" applyAlignment="1">
      <alignment horizontal="left" wrapText="1"/>
    </xf>
    <xf numFmtId="0" fontId="2" fillId="0" borderId="7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164" fontId="0" fillId="12" borderId="65" xfId="1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10" fontId="11" fillId="0" borderId="18" xfId="2" applyNumberFormat="1" applyFont="1" applyBorder="1" applyAlignment="1">
      <alignment horizontal="center" vertical="center"/>
    </xf>
    <xf numFmtId="10" fontId="11" fillId="0" borderId="86" xfId="2" applyNumberFormat="1" applyFont="1" applyBorder="1" applyAlignment="1">
      <alignment horizontal="center" vertical="center"/>
    </xf>
    <xf numFmtId="10" fontId="11" fillId="0" borderId="16" xfId="2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0" fillId="12" borderId="89" xfId="1" applyNumberFormat="1" applyFont="1" applyFill="1" applyBorder="1" applyAlignment="1">
      <alignment horizontal="center"/>
    </xf>
    <xf numFmtId="164" fontId="0" fillId="12" borderId="90" xfId="1" applyNumberFormat="1" applyFont="1" applyFill="1" applyBorder="1" applyAlignment="1">
      <alignment horizontal="center"/>
    </xf>
    <xf numFmtId="164" fontId="0" fillId="12" borderId="91" xfId="1" applyNumberFormat="1" applyFont="1" applyFill="1" applyBorder="1" applyAlignment="1">
      <alignment horizontal="center"/>
    </xf>
    <xf numFmtId="0" fontId="4" fillId="0" borderId="74" xfId="0" applyFont="1" applyBorder="1" applyAlignment="1">
      <alignment horizontal="left" vertical="center"/>
    </xf>
    <xf numFmtId="0" fontId="4" fillId="0" borderId="75" xfId="0" applyFont="1" applyBorder="1" applyAlignment="1">
      <alignment horizontal="left" vertical="center"/>
    </xf>
    <xf numFmtId="0" fontId="4" fillId="0" borderId="97" xfId="0" applyFont="1" applyBorder="1" applyAlignment="1">
      <alignment horizontal="center" vertical="center" wrapText="1"/>
    </xf>
    <xf numFmtId="0" fontId="4" fillId="0" borderId="95" xfId="0" applyFont="1" applyBorder="1" applyAlignment="1">
      <alignment horizontal="center" vertical="center" wrapText="1"/>
    </xf>
    <xf numFmtId="0" fontId="3" fillId="17" borderId="111" xfId="0" applyFont="1" applyFill="1" applyBorder="1" applyAlignment="1">
      <alignment horizontal="left" vertical="center" wrapText="1"/>
    </xf>
    <xf numFmtId="0" fontId="3" fillId="17" borderId="112" xfId="0" applyFont="1" applyFill="1" applyBorder="1" applyAlignment="1">
      <alignment horizontal="left" vertical="center" wrapText="1"/>
    </xf>
    <xf numFmtId="0" fontId="3" fillId="17" borderId="113" xfId="0" applyFont="1" applyFill="1" applyBorder="1" applyAlignment="1">
      <alignment horizontal="left" vertical="center" wrapText="1"/>
    </xf>
    <xf numFmtId="0" fontId="33" fillId="2" borderId="92" xfId="0" applyFont="1" applyFill="1" applyBorder="1" applyAlignment="1">
      <alignment horizontal="left" vertical="center" wrapText="1"/>
    </xf>
    <xf numFmtId="0" fontId="33" fillId="2" borderId="94" xfId="0" applyFont="1" applyFill="1" applyBorder="1" applyAlignment="1">
      <alignment horizontal="left" vertical="center" wrapText="1"/>
    </xf>
    <xf numFmtId="0" fontId="33" fillId="18" borderId="92" xfId="0" applyFont="1" applyFill="1" applyBorder="1" applyAlignment="1">
      <alignment horizontal="left" vertical="center" wrapText="1"/>
    </xf>
    <xf numFmtId="0" fontId="33" fillId="18" borderId="94" xfId="0" applyFont="1" applyFill="1" applyBorder="1" applyAlignment="1">
      <alignment horizontal="left" vertical="center" wrapText="1"/>
    </xf>
    <xf numFmtId="9" fontId="0" fillId="0" borderId="105" xfId="2" applyFont="1" applyBorder="1" applyAlignment="1">
      <alignment horizontal="center" vertical="center"/>
    </xf>
    <xf numFmtId="0" fontId="4" fillId="19" borderId="44" xfId="0" applyFont="1" applyFill="1" applyBorder="1" applyAlignment="1">
      <alignment horizontal="left" vertical="center" wrapText="1"/>
    </xf>
    <xf numFmtId="0" fontId="4" fillId="19" borderId="45" xfId="0" applyFont="1" applyFill="1" applyBorder="1" applyAlignment="1">
      <alignment horizontal="left" vertical="center" wrapText="1"/>
    </xf>
    <xf numFmtId="0" fontId="4" fillId="19" borderId="2" xfId="0" applyFont="1" applyFill="1" applyBorder="1" applyAlignment="1">
      <alignment horizontal="left" vertical="center" wrapText="1"/>
    </xf>
    <xf numFmtId="0" fontId="30" fillId="0" borderId="109" xfId="0" applyFont="1" applyBorder="1" applyAlignment="1">
      <alignment horizontal="left" vertical="center" wrapText="1"/>
    </xf>
    <xf numFmtId="0" fontId="30" fillId="0" borderId="108" xfId="0" applyFont="1" applyBorder="1" applyAlignment="1">
      <alignment horizontal="left" vertical="center" wrapText="1"/>
    </xf>
    <xf numFmtId="0" fontId="30" fillId="0" borderId="110" xfId="0" applyFont="1" applyBorder="1" applyAlignment="1">
      <alignment horizontal="left" vertical="center" wrapText="1"/>
    </xf>
    <xf numFmtId="0" fontId="33" fillId="14" borderId="99" xfId="0" applyFont="1" applyFill="1" applyBorder="1" applyAlignment="1">
      <alignment vertical="center" wrapText="1"/>
    </xf>
    <xf numFmtId="0" fontId="33" fillId="14" borderId="98" xfId="0" applyFont="1" applyFill="1" applyBorder="1" applyAlignment="1">
      <alignment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17" borderId="31" xfId="0" applyFont="1" applyFill="1" applyBorder="1" applyAlignment="1">
      <alignment horizontal="left" vertical="center" wrapText="1"/>
    </xf>
    <xf numFmtId="0" fontId="3" fillId="17" borderId="30" xfId="0" applyFont="1" applyFill="1" applyBorder="1" applyAlignment="1">
      <alignment horizontal="left" vertical="center" wrapText="1"/>
    </xf>
    <xf numFmtId="0" fontId="32" fillId="12" borderId="92" xfId="0" applyNumberFormat="1" applyFont="1" applyFill="1" applyBorder="1" applyAlignment="1">
      <alignment horizontal="center" vertical="center" wrapText="1"/>
    </xf>
    <xf numFmtId="0" fontId="32" fillId="12" borderId="93" xfId="0" applyNumberFormat="1" applyFont="1" applyFill="1" applyBorder="1" applyAlignment="1">
      <alignment horizontal="center" vertical="center" wrapText="1"/>
    </xf>
    <xf numFmtId="0" fontId="32" fillId="12" borderId="94" xfId="0" applyNumberFormat="1" applyFont="1" applyFill="1" applyBorder="1" applyAlignment="1">
      <alignment horizontal="center" vertical="center" wrapText="1"/>
    </xf>
    <xf numFmtId="9" fontId="39" fillId="0" borderId="10" xfId="2" applyFont="1" applyBorder="1" applyAlignment="1">
      <alignment horizontal="center" vertical="center"/>
    </xf>
    <xf numFmtId="9" fontId="39" fillId="0" borderId="105" xfId="2" applyFont="1" applyBorder="1" applyAlignment="1">
      <alignment horizontal="center" vertical="center"/>
    </xf>
    <xf numFmtId="9" fontId="39" fillId="0" borderId="5" xfId="2" applyFont="1" applyBorder="1" applyAlignment="1">
      <alignment horizontal="center" vertical="center"/>
    </xf>
    <xf numFmtId="0" fontId="39" fillId="0" borderId="0" xfId="0" applyFont="1"/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180975</xdr:rowOff>
    </xdr:from>
    <xdr:to>
      <xdr:col>2</xdr:col>
      <xdr:colOff>1748790</xdr:colOff>
      <xdr:row>3</xdr:row>
      <xdr:rowOff>51340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FD55D1A-933A-4058-9358-A6CC92EE8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80975"/>
          <a:ext cx="2120265" cy="699040"/>
        </a:xfrm>
        <a:prstGeom prst="rect">
          <a:avLst/>
        </a:prstGeom>
      </xdr:spPr>
    </xdr:pic>
    <xdr:clientData/>
  </xdr:twoCellAnchor>
  <xdr:twoCellAnchor editAs="oneCell">
    <xdr:from>
      <xdr:col>6</xdr:col>
      <xdr:colOff>438150</xdr:colOff>
      <xdr:row>1</xdr:row>
      <xdr:rowOff>38100</xdr:rowOff>
    </xdr:from>
    <xdr:to>
      <xdr:col>7</xdr:col>
      <xdr:colOff>676276</xdr:colOff>
      <xdr:row>2</xdr:row>
      <xdr:rowOff>223086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A7CA94C-BE3F-3C92-A505-A03ECD86E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228600"/>
          <a:ext cx="1581151" cy="5659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180975</xdr:rowOff>
    </xdr:from>
    <xdr:to>
      <xdr:col>2</xdr:col>
      <xdr:colOff>1722120</xdr:colOff>
      <xdr:row>3</xdr:row>
      <xdr:rowOff>51340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1EB598-8981-4D9C-9D3C-DD41EDEA0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80975"/>
          <a:ext cx="2112645" cy="699040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1</xdr:row>
      <xdr:rowOff>28575</xdr:rowOff>
    </xdr:from>
    <xdr:to>
      <xdr:col>7</xdr:col>
      <xdr:colOff>596432</xdr:colOff>
      <xdr:row>2</xdr:row>
      <xdr:rowOff>228600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3CFBA73-C3B2-4275-09DB-7C7971829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219075"/>
          <a:ext cx="1596557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123826</xdr:rowOff>
    </xdr:from>
    <xdr:to>
      <xdr:col>1</xdr:col>
      <xdr:colOff>2085975</xdr:colOff>
      <xdr:row>3</xdr:row>
      <xdr:rowOff>73576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C00084B-5D9F-4373-B50C-649D5029A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23826"/>
          <a:ext cx="2028825" cy="845100"/>
        </a:xfrm>
        <a:prstGeom prst="rect">
          <a:avLst/>
        </a:prstGeom>
      </xdr:spPr>
    </xdr:pic>
    <xdr:clientData/>
  </xdr:twoCellAnchor>
  <xdr:twoCellAnchor editAs="oneCell">
    <xdr:from>
      <xdr:col>6</xdr:col>
      <xdr:colOff>542925</xdr:colOff>
      <xdr:row>1</xdr:row>
      <xdr:rowOff>19050</xdr:rowOff>
    </xdr:from>
    <xdr:to>
      <xdr:col>7</xdr:col>
      <xdr:colOff>946586</xdr:colOff>
      <xdr:row>2</xdr:row>
      <xdr:rowOff>276225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EBA9764-BE0E-A32D-5402-DB233E105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6425" y="209550"/>
          <a:ext cx="1756211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73"/>
  <sheetViews>
    <sheetView workbookViewId="0">
      <selection activeCell="B73" sqref="B73:C73"/>
    </sheetView>
  </sheetViews>
  <sheetFormatPr baseColWidth="10" defaultRowHeight="14.4" x14ac:dyDescent="0.3"/>
  <cols>
    <col min="1" max="1" width="4.5546875" customWidth="1"/>
    <col min="2" max="2" width="6" customWidth="1"/>
    <col min="3" max="3" width="52.5546875" customWidth="1"/>
    <col min="4" max="7" width="20.109375" customWidth="1"/>
    <col min="8" max="8" width="11.109375" customWidth="1"/>
    <col min="9" max="9" width="21.33203125" customWidth="1"/>
    <col min="11" max="11" width="13.44140625" customWidth="1"/>
  </cols>
  <sheetData>
    <row r="2" spans="2:8" ht="30" customHeight="1" x14ac:dyDescent="0.3">
      <c r="B2" s="194" t="s">
        <v>76</v>
      </c>
      <c r="C2" s="194"/>
      <c r="D2" s="194"/>
      <c r="E2" s="194"/>
      <c r="F2" s="194"/>
      <c r="G2" s="194"/>
      <c r="H2" s="194"/>
    </row>
    <row r="3" spans="2:8" ht="20.25" customHeight="1" x14ac:dyDescent="0.3">
      <c r="B3" s="194"/>
      <c r="C3" s="194"/>
      <c r="D3" s="194"/>
      <c r="E3" s="194"/>
      <c r="F3" s="194"/>
      <c r="G3" s="194"/>
      <c r="H3" s="194"/>
    </row>
    <row r="4" spans="2:8" s="98" customFormat="1" ht="15" thickBot="1" x14ac:dyDescent="0.35"/>
    <row r="5" spans="2:8" s="98" customFormat="1" ht="20.399999999999999" thickBot="1" x14ac:dyDescent="0.35">
      <c r="B5" s="241" t="s">
        <v>77</v>
      </c>
      <c r="C5" s="242"/>
      <c r="D5" s="1" t="s">
        <v>0</v>
      </c>
      <c r="E5" s="2" t="s">
        <v>1</v>
      </c>
      <c r="F5" s="2" t="s">
        <v>2</v>
      </c>
      <c r="G5" s="93" t="s">
        <v>3</v>
      </c>
      <c r="H5" s="131" t="s">
        <v>25</v>
      </c>
    </row>
    <row r="6" spans="2:8" s="98" customFormat="1" ht="17.399999999999999" x14ac:dyDescent="0.3">
      <c r="B6" s="245" t="s">
        <v>71</v>
      </c>
      <c r="C6" s="246"/>
      <c r="D6" s="99"/>
      <c r="E6" s="99"/>
      <c r="F6" s="99"/>
      <c r="G6" s="100">
        <f>SUM(D6:F6)</f>
        <v>0</v>
      </c>
      <c r="H6" s="101" t="e">
        <f>G6/G$18</f>
        <v>#DIV/0!</v>
      </c>
    </row>
    <row r="7" spans="2:8" s="98" customFormat="1" ht="17.399999999999999" x14ac:dyDescent="0.3">
      <c r="B7" s="247" t="s">
        <v>72</v>
      </c>
      <c r="C7" s="248"/>
      <c r="D7" s="102"/>
      <c r="E7" s="102"/>
      <c r="F7" s="102"/>
      <c r="G7" s="103">
        <f t="shared" ref="G7:G9" si="0">SUM(D7:F7)</f>
        <v>0</v>
      </c>
      <c r="H7" s="101" t="e">
        <f>G7/G$18</f>
        <v>#DIV/0!</v>
      </c>
    </row>
    <row r="8" spans="2:8" s="98" customFormat="1" ht="17.399999999999999" x14ac:dyDescent="0.3">
      <c r="B8" s="247" t="s">
        <v>73</v>
      </c>
      <c r="C8" s="248"/>
      <c r="D8" s="102"/>
      <c r="E8" s="102"/>
      <c r="F8" s="102"/>
      <c r="G8" s="103">
        <f t="shared" si="0"/>
        <v>0</v>
      </c>
      <c r="H8" s="101" t="e">
        <f>G8/G$18</f>
        <v>#DIV/0!</v>
      </c>
    </row>
    <row r="9" spans="2:8" s="98" customFormat="1" ht="18" thickBot="1" x14ac:dyDescent="0.35">
      <c r="B9" s="247" t="s">
        <v>74</v>
      </c>
      <c r="C9" s="248"/>
      <c r="D9" s="104"/>
      <c r="E9" s="104"/>
      <c r="F9" s="104"/>
      <c r="G9" s="103">
        <f t="shared" si="0"/>
        <v>0</v>
      </c>
      <c r="H9" s="101" t="e">
        <f>G9/G$18</f>
        <v>#DIV/0!</v>
      </c>
    </row>
    <row r="10" spans="2:8" ht="20.25" customHeight="1" thickBot="1" x14ac:dyDescent="0.45">
      <c r="B10" s="243" t="s">
        <v>75</v>
      </c>
      <c r="C10" s="244"/>
      <c r="D10" s="105">
        <f>SUM(D6:D9)</f>
        <v>0</v>
      </c>
      <c r="E10" s="105">
        <f>SUM(E6:E9)</f>
        <v>0</v>
      </c>
      <c r="F10" s="105">
        <f>SUM(F6:F9)</f>
        <v>0</v>
      </c>
      <c r="G10" s="105">
        <f>SUM(G6:G9)</f>
        <v>0</v>
      </c>
      <c r="H10" s="105" t="e">
        <f>SUM(H6:H9)</f>
        <v>#DIV/0!</v>
      </c>
    </row>
    <row r="11" spans="2:8" x14ac:dyDescent="0.3">
      <c r="B11" s="98"/>
      <c r="C11" s="98"/>
      <c r="D11" s="98"/>
      <c r="E11" s="98"/>
      <c r="F11" s="98"/>
      <c r="G11" s="98"/>
      <c r="H11" s="98"/>
    </row>
    <row r="12" spans="2:8" ht="15" thickBot="1" x14ac:dyDescent="0.35">
      <c r="B12" s="98"/>
      <c r="C12" s="98"/>
      <c r="D12" s="98"/>
      <c r="E12" s="98"/>
      <c r="F12" s="98"/>
      <c r="G12" s="98"/>
      <c r="H12" s="98"/>
    </row>
    <row r="13" spans="2:8" ht="16.2" thickBot="1" x14ac:dyDescent="0.35">
      <c r="B13" s="215" t="s">
        <v>81</v>
      </c>
      <c r="C13" s="216"/>
      <c r="D13" s="1" t="s">
        <v>0</v>
      </c>
      <c r="E13" s="2" t="s">
        <v>1</v>
      </c>
      <c r="F13" s="2" t="s">
        <v>2</v>
      </c>
      <c r="G13" s="219" t="s">
        <v>3</v>
      </c>
      <c r="H13" s="219" t="s">
        <v>25</v>
      </c>
    </row>
    <row r="14" spans="2:8" ht="15" thickBot="1" x14ac:dyDescent="0.35">
      <c r="B14" s="217"/>
      <c r="C14" s="218"/>
      <c r="D14" s="198" t="s">
        <v>4</v>
      </c>
      <c r="E14" s="199"/>
      <c r="F14" s="200"/>
      <c r="G14" s="220"/>
      <c r="H14" s="220"/>
    </row>
    <row r="15" spans="2:8" ht="16.2" thickBot="1" x14ac:dyDescent="0.35">
      <c r="B15" s="223" t="s">
        <v>33</v>
      </c>
      <c r="C15" s="224"/>
      <c r="D15" s="20">
        <f>D16+D17+D18</f>
        <v>0</v>
      </c>
      <c r="E15" s="20">
        <f>E16+E17+E18</f>
        <v>0</v>
      </c>
      <c r="F15" s="41">
        <f>F16+F17+F18</f>
        <v>0</v>
      </c>
      <c r="G15" s="42">
        <f>D15+E15+F15</f>
        <v>0</v>
      </c>
      <c r="H15" s="10" t="e">
        <f>G15/$G$38</f>
        <v>#DIV/0!</v>
      </c>
    </row>
    <row r="16" spans="2:8" ht="15.6" x14ac:dyDescent="0.3">
      <c r="B16" s="3"/>
      <c r="C16" s="5" t="s">
        <v>5</v>
      </c>
      <c r="D16" s="22"/>
      <c r="E16" s="23"/>
      <c r="F16" s="43"/>
      <c r="G16" s="44">
        <f>D16+E16+F16</f>
        <v>0</v>
      </c>
      <c r="H16" s="9"/>
    </row>
    <row r="17" spans="2:8" ht="15.6" x14ac:dyDescent="0.3">
      <c r="B17" s="3"/>
      <c r="C17" s="5" t="s">
        <v>6</v>
      </c>
      <c r="D17" s="25"/>
      <c r="E17" s="26"/>
      <c r="F17" s="45"/>
      <c r="G17" s="46">
        <f t="shared" ref="G17:G37" si="1">D17+E17+F17</f>
        <v>0</v>
      </c>
      <c r="H17" s="9"/>
    </row>
    <row r="18" spans="2:8" ht="16.2" thickBot="1" x14ac:dyDescent="0.35">
      <c r="B18" s="4"/>
      <c r="C18" s="6" t="s">
        <v>7</v>
      </c>
      <c r="D18" s="28"/>
      <c r="E18" s="29"/>
      <c r="F18" s="47"/>
      <c r="G18" s="48">
        <f t="shared" si="1"/>
        <v>0</v>
      </c>
      <c r="H18" s="9"/>
    </row>
    <row r="19" spans="2:8" ht="16.2" thickBot="1" x14ac:dyDescent="0.35">
      <c r="B19" s="221" t="s">
        <v>34</v>
      </c>
      <c r="C19" s="240"/>
      <c r="D19" s="31">
        <f>D20+D21</f>
        <v>0</v>
      </c>
      <c r="E19" s="31">
        <f>E20+E21</f>
        <v>0</v>
      </c>
      <c r="F19" s="49">
        <f>F20+F21</f>
        <v>0</v>
      </c>
      <c r="G19" s="42">
        <f>D19+E19+F19</f>
        <v>0</v>
      </c>
      <c r="H19" s="10" t="e">
        <f>G19/$G$38</f>
        <v>#DIV/0!</v>
      </c>
    </row>
    <row r="20" spans="2:8" ht="15.6" x14ac:dyDescent="0.3">
      <c r="B20" s="3"/>
      <c r="C20" s="5" t="s">
        <v>40</v>
      </c>
      <c r="D20" s="22"/>
      <c r="E20" s="23"/>
      <c r="F20" s="43"/>
      <c r="G20" s="44">
        <f t="shared" si="1"/>
        <v>0</v>
      </c>
      <c r="H20" s="9"/>
    </row>
    <row r="21" spans="2:8" ht="16.2" thickBot="1" x14ac:dyDescent="0.35">
      <c r="B21" s="3"/>
      <c r="C21" s="5" t="s">
        <v>9</v>
      </c>
      <c r="D21" s="28"/>
      <c r="E21" s="29"/>
      <c r="F21" s="47"/>
      <c r="G21" s="48">
        <f t="shared" si="1"/>
        <v>0</v>
      </c>
      <c r="H21" s="9"/>
    </row>
    <row r="22" spans="2:8" ht="16.2" thickBot="1" x14ac:dyDescent="0.35">
      <c r="B22" s="221" t="s">
        <v>35</v>
      </c>
      <c r="C22" s="240"/>
      <c r="D22" s="31">
        <f>D23+D24</f>
        <v>0</v>
      </c>
      <c r="E22" s="31">
        <f>E23+E24</f>
        <v>0</v>
      </c>
      <c r="F22" s="49">
        <f>F23+F24</f>
        <v>0</v>
      </c>
      <c r="G22" s="42">
        <f>D22+E22+F22</f>
        <v>0</v>
      </c>
      <c r="H22" s="10" t="e">
        <f>G22/$G$38</f>
        <v>#DIV/0!</v>
      </c>
    </row>
    <row r="23" spans="2:8" ht="15.6" x14ac:dyDescent="0.3">
      <c r="B23" s="3"/>
      <c r="C23" s="5" t="s">
        <v>10</v>
      </c>
      <c r="D23" s="22"/>
      <c r="E23" s="23"/>
      <c r="F23" s="43"/>
      <c r="G23" s="44">
        <f t="shared" si="1"/>
        <v>0</v>
      </c>
      <c r="H23" s="9"/>
    </row>
    <row r="24" spans="2:8" ht="16.2" thickBot="1" x14ac:dyDescent="0.35">
      <c r="B24" s="3"/>
      <c r="C24" s="5" t="s">
        <v>11</v>
      </c>
      <c r="D24" s="28"/>
      <c r="E24" s="29"/>
      <c r="F24" s="47"/>
      <c r="G24" s="48">
        <f t="shared" si="1"/>
        <v>0</v>
      </c>
      <c r="H24" s="9"/>
    </row>
    <row r="25" spans="2:8" ht="16.2" thickBot="1" x14ac:dyDescent="0.35">
      <c r="B25" s="221" t="s">
        <v>41</v>
      </c>
      <c r="C25" s="240"/>
      <c r="D25" s="31">
        <f>D26+D27</f>
        <v>0</v>
      </c>
      <c r="E25" s="31">
        <f>E26+E27</f>
        <v>0</v>
      </c>
      <c r="F25" s="49">
        <f>F26+F27</f>
        <v>0</v>
      </c>
      <c r="G25" s="42">
        <f>D25+E25+F25</f>
        <v>0</v>
      </c>
      <c r="H25" s="10" t="e">
        <f>G25/$G$38</f>
        <v>#DIV/0!</v>
      </c>
    </row>
    <row r="26" spans="2:8" ht="15.6" x14ac:dyDescent="0.3">
      <c r="B26" s="3"/>
      <c r="C26" s="5" t="s">
        <v>12</v>
      </c>
      <c r="D26" s="22"/>
      <c r="E26" s="23"/>
      <c r="F26" s="43"/>
      <c r="G26" s="44">
        <f t="shared" si="1"/>
        <v>0</v>
      </c>
      <c r="H26" s="9"/>
    </row>
    <row r="27" spans="2:8" ht="16.2" thickBot="1" x14ac:dyDescent="0.35">
      <c r="B27" s="3"/>
      <c r="C27" s="8" t="s">
        <v>63</v>
      </c>
      <c r="D27" s="28"/>
      <c r="E27" s="29"/>
      <c r="F27" s="47"/>
      <c r="G27" s="48">
        <f t="shared" si="1"/>
        <v>0</v>
      </c>
      <c r="H27" s="9"/>
    </row>
    <row r="28" spans="2:8" ht="16.2" thickBot="1" x14ac:dyDescent="0.35">
      <c r="B28" s="223" t="s">
        <v>36</v>
      </c>
      <c r="C28" s="224"/>
      <c r="D28" s="20">
        <f>D29+D30+D31</f>
        <v>0</v>
      </c>
      <c r="E28" s="20">
        <f>E29+E30+E31</f>
        <v>0</v>
      </c>
      <c r="F28" s="41">
        <f>F29+F30+F31</f>
        <v>0</v>
      </c>
      <c r="G28" s="42">
        <f>D28+E28+F28</f>
        <v>0</v>
      </c>
      <c r="H28" s="10" t="e">
        <f>G28/$G$38</f>
        <v>#DIV/0!</v>
      </c>
    </row>
    <row r="29" spans="2:8" ht="25.5" customHeight="1" x14ac:dyDescent="0.3">
      <c r="B29" s="3"/>
      <c r="C29" s="5" t="s">
        <v>13</v>
      </c>
      <c r="D29" s="22"/>
      <c r="E29" s="23"/>
      <c r="F29" s="43"/>
      <c r="G29" s="44">
        <f t="shared" si="1"/>
        <v>0</v>
      </c>
      <c r="H29" s="9"/>
    </row>
    <row r="30" spans="2:8" ht="15.6" x14ac:dyDescent="0.3">
      <c r="B30" s="3"/>
      <c r="C30" s="5" t="s">
        <v>14</v>
      </c>
      <c r="D30" s="25"/>
      <c r="E30" s="26"/>
      <c r="F30" s="45"/>
      <c r="G30" s="46">
        <f t="shared" si="1"/>
        <v>0</v>
      </c>
      <c r="H30" s="9"/>
    </row>
    <row r="31" spans="2:8" ht="16.2" thickBot="1" x14ac:dyDescent="0.35">
      <c r="B31" s="4"/>
      <c r="C31" s="6" t="s">
        <v>15</v>
      </c>
      <c r="D31" s="28"/>
      <c r="E31" s="29"/>
      <c r="F31" s="47"/>
      <c r="G31" s="48">
        <f t="shared" si="1"/>
        <v>0</v>
      </c>
      <c r="H31" s="9"/>
    </row>
    <row r="32" spans="2:8" ht="16.2" thickBot="1" x14ac:dyDescent="0.35">
      <c r="B32" s="221" t="s">
        <v>37</v>
      </c>
      <c r="C32" s="222"/>
      <c r="D32" s="31">
        <f>D33+D34+D35+D36+D37</f>
        <v>0</v>
      </c>
      <c r="E32" s="31">
        <f>E33+E34+E35+E36+E37</f>
        <v>0</v>
      </c>
      <c r="F32" s="49">
        <f>F33+F34+F35+F36+F37</f>
        <v>0</v>
      </c>
      <c r="G32" s="42">
        <f>D32+E32+F32</f>
        <v>0</v>
      </c>
      <c r="H32" s="10" t="e">
        <f>G32/$G$38</f>
        <v>#DIV/0!</v>
      </c>
    </row>
    <row r="33" spans="2:9" ht="15.6" x14ac:dyDescent="0.3">
      <c r="B33" s="3"/>
      <c r="C33" s="5" t="s">
        <v>16</v>
      </c>
      <c r="D33" s="22"/>
      <c r="E33" s="23"/>
      <c r="F33" s="43"/>
      <c r="G33" s="44">
        <f t="shared" si="1"/>
        <v>0</v>
      </c>
      <c r="H33" s="9"/>
    </row>
    <row r="34" spans="2:9" ht="15.6" x14ac:dyDescent="0.3">
      <c r="B34" s="3"/>
      <c r="C34" s="8" t="s">
        <v>21</v>
      </c>
      <c r="D34" s="25"/>
      <c r="E34" s="26"/>
      <c r="F34" s="45"/>
      <c r="G34" s="46">
        <f t="shared" si="1"/>
        <v>0</v>
      </c>
      <c r="H34" s="9"/>
    </row>
    <row r="35" spans="2:9" ht="15.6" x14ac:dyDescent="0.3">
      <c r="B35" s="3"/>
      <c r="C35" s="5" t="s">
        <v>17</v>
      </c>
      <c r="D35" s="25"/>
      <c r="E35" s="26"/>
      <c r="F35" s="45"/>
      <c r="G35" s="46">
        <f t="shared" si="1"/>
        <v>0</v>
      </c>
      <c r="H35" s="9"/>
    </row>
    <row r="36" spans="2:9" ht="15.6" x14ac:dyDescent="0.3">
      <c r="B36" s="3"/>
      <c r="C36" s="5" t="s">
        <v>18</v>
      </c>
      <c r="D36" s="25"/>
      <c r="E36" s="26"/>
      <c r="F36" s="45"/>
      <c r="G36" s="46">
        <f t="shared" si="1"/>
        <v>0</v>
      </c>
      <c r="H36" s="9"/>
    </row>
    <row r="37" spans="2:9" ht="16.2" thickBot="1" x14ac:dyDescent="0.35">
      <c r="B37" s="4"/>
      <c r="C37" s="6" t="s">
        <v>19</v>
      </c>
      <c r="D37" s="28"/>
      <c r="E37" s="29"/>
      <c r="F37" s="47"/>
      <c r="G37" s="48">
        <f t="shared" si="1"/>
        <v>0</v>
      </c>
      <c r="H37" s="9"/>
    </row>
    <row r="38" spans="2:9" ht="18.600000000000001" thickBot="1" x14ac:dyDescent="0.35">
      <c r="B38" s="213" t="s">
        <v>80</v>
      </c>
      <c r="C38" s="214"/>
      <c r="D38" s="94">
        <f>D15+D19+D22+D25+D28+D32</f>
        <v>0</v>
      </c>
      <c r="E38" s="94">
        <f t="shared" ref="E38:F38" si="2">E15+E19+E22+E25+E28+E32</f>
        <v>0</v>
      </c>
      <c r="F38" s="94">
        <f t="shared" si="2"/>
        <v>0</v>
      </c>
      <c r="G38" s="95">
        <f>D38+E38+F38</f>
        <v>0</v>
      </c>
      <c r="H38" s="96" t="e">
        <f>G38/$G$41</f>
        <v>#DIV/0!</v>
      </c>
    </row>
    <row r="39" spans="2:9" x14ac:dyDescent="0.3">
      <c r="I39" s="69"/>
    </row>
    <row r="40" spans="2:9" ht="30.75" customHeight="1" x14ac:dyDescent="0.3">
      <c r="B40" t="s">
        <v>49</v>
      </c>
    </row>
    <row r="41" spans="2:9" ht="20.25" customHeight="1" x14ac:dyDescent="0.3">
      <c r="B41" t="s">
        <v>50</v>
      </c>
    </row>
    <row r="42" spans="2:9" ht="15.75" customHeight="1" x14ac:dyDescent="0.3">
      <c r="B42" s="7" t="s">
        <v>82</v>
      </c>
      <c r="I42" s="70"/>
    </row>
    <row r="43" spans="2:9" x14ac:dyDescent="0.3">
      <c r="B43" t="s">
        <v>20</v>
      </c>
      <c r="I43" s="56"/>
    </row>
    <row r="44" spans="2:9" ht="15" thickBot="1" x14ac:dyDescent="0.35">
      <c r="I44" s="56"/>
    </row>
    <row r="45" spans="2:9" ht="25.5" customHeight="1" thickBot="1" x14ac:dyDescent="0.35">
      <c r="B45" s="201" t="s">
        <v>78</v>
      </c>
      <c r="C45" s="202"/>
      <c r="D45" s="121" t="s">
        <v>0</v>
      </c>
      <c r="E45" s="106" t="s">
        <v>1</v>
      </c>
      <c r="F45" s="107" t="s">
        <v>2</v>
      </c>
      <c r="G45" s="108" t="s">
        <v>3</v>
      </c>
      <c r="H45" s="109" t="s">
        <v>25</v>
      </c>
    </row>
    <row r="46" spans="2:9" ht="20.25" customHeight="1" thickBot="1" x14ac:dyDescent="0.35">
      <c r="B46" s="203"/>
      <c r="C46" s="204"/>
      <c r="D46" s="198" t="s">
        <v>4</v>
      </c>
      <c r="E46" s="199"/>
      <c r="F46" s="200"/>
      <c r="G46" s="124"/>
      <c r="H46" s="125"/>
    </row>
    <row r="47" spans="2:9" ht="15.6" x14ac:dyDescent="0.3">
      <c r="B47" s="122"/>
      <c r="C47" s="123" t="s">
        <v>61</v>
      </c>
      <c r="D47" s="59"/>
      <c r="E47" s="59"/>
      <c r="F47" s="60"/>
      <c r="G47" s="61"/>
      <c r="H47" s="111"/>
    </row>
    <row r="48" spans="2:9" ht="15.6" x14ac:dyDescent="0.3">
      <c r="B48" s="211" t="s">
        <v>60</v>
      </c>
      <c r="C48" s="212"/>
      <c r="D48" s="32">
        <f>SUM(D49:D49)</f>
        <v>0</v>
      </c>
      <c r="E48" s="32">
        <f>SUM(E49:E49)</f>
        <v>0</v>
      </c>
      <c r="F48" s="32">
        <f>SUM(F49:F49)</f>
        <v>0</v>
      </c>
      <c r="G48" s="50">
        <f>G49+G50</f>
        <v>0</v>
      </c>
      <c r="H48" s="112" t="e">
        <f>G48/G57</f>
        <v>#DIV/0!</v>
      </c>
    </row>
    <row r="49" spans="2:16" ht="15.6" x14ac:dyDescent="0.3">
      <c r="B49" s="205" t="s">
        <v>68</v>
      </c>
      <c r="C49" s="53" t="s">
        <v>69</v>
      </c>
      <c r="D49" s="54">
        <f>D10</f>
        <v>0</v>
      </c>
      <c r="E49" s="54">
        <f t="shared" ref="E49:F49" si="3">E10</f>
        <v>0</v>
      </c>
      <c r="F49" s="54">
        <f t="shared" si="3"/>
        <v>0</v>
      </c>
      <c r="G49" s="63">
        <f>D49+E49+F49</f>
        <v>0</v>
      </c>
      <c r="H49" s="208" t="e">
        <f>(G49+G50)/G57</f>
        <v>#DIV/0!</v>
      </c>
    </row>
    <row r="50" spans="2:16" ht="15.75" customHeight="1" x14ac:dyDescent="0.3">
      <c r="B50" s="207"/>
      <c r="C50" s="71" t="s">
        <v>65</v>
      </c>
      <c r="D50" s="195"/>
      <c r="E50" s="196"/>
      <c r="F50" s="197"/>
      <c r="G50" s="72">
        <f>D61</f>
        <v>0</v>
      </c>
      <c r="H50" s="210"/>
      <c r="P50" t="s">
        <v>26</v>
      </c>
    </row>
    <row r="51" spans="2:16" s="12" customFormat="1" ht="21.75" customHeight="1" x14ac:dyDescent="0.3">
      <c r="B51" s="239" t="s">
        <v>42</v>
      </c>
      <c r="C51" s="212"/>
      <c r="D51" s="32">
        <f>D52+D55+D56+D53</f>
        <v>0</v>
      </c>
      <c r="E51" s="32">
        <f>E52+E55+E56+E53</f>
        <v>0</v>
      </c>
      <c r="F51" s="32">
        <f>F52+F55+F56+F53</f>
        <v>0</v>
      </c>
      <c r="G51" s="62">
        <f>G52+G53+G54+G55+G56</f>
        <v>0</v>
      </c>
      <c r="H51" s="112" t="e">
        <f>G51/G57</f>
        <v>#DIV/0!</v>
      </c>
      <c r="P51" s="12" t="s">
        <v>27</v>
      </c>
    </row>
    <row r="52" spans="2:16" ht="15.6" x14ac:dyDescent="0.3">
      <c r="B52" s="205" t="s">
        <v>56</v>
      </c>
      <c r="C52" s="53" t="s">
        <v>55</v>
      </c>
      <c r="D52" s="54"/>
      <c r="E52" s="54"/>
      <c r="F52" s="55"/>
      <c r="G52" s="63">
        <f t="shared" ref="G52:G56" si="4">D52+E52+F52</f>
        <v>0</v>
      </c>
      <c r="H52" s="208" t="e">
        <f>(G52+G53+G54)/G57</f>
        <v>#DIV/0!</v>
      </c>
    </row>
    <row r="53" spans="2:16" ht="29.25" customHeight="1" x14ac:dyDescent="0.3">
      <c r="B53" s="206"/>
      <c r="C53" s="74" t="s">
        <v>53</v>
      </c>
      <c r="D53" s="75"/>
      <c r="E53" s="75"/>
      <c r="F53" s="76"/>
      <c r="G53" s="77">
        <f t="shared" si="4"/>
        <v>0</v>
      </c>
      <c r="H53" s="209"/>
    </row>
    <row r="54" spans="2:16" ht="19.5" customHeight="1" x14ac:dyDescent="0.3">
      <c r="B54" s="207"/>
      <c r="C54" s="57" t="s">
        <v>66</v>
      </c>
      <c r="D54" s="195"/>
      <c r="E54" s="196"/>
      <c r="F54" s="197"/>
      <c r="G54" s="73">
        <f>D62</f>
        <v>0</v>
      </c>
      <c r="H54" s="210"/>
    </row>
    <row r="55" spans="2:16" ht="15.6" x14ac:dyDescent="0.3">
      <c r="B55" s="113"/>
      <c r="C55" s="16" t="s">
        <v>24</v>
      </c>
      <c r="D55" s="36"/>
      <c r="E55" s="36"/>
      <c r="F55" s="52"/>
      <c r="G55" s="64">
        <f>D55+E55+F55</f>
        <v>0</v>
      </c>
      <c r="H55" s="114" t="e">
        <f>G55/G57</f>
        <v>#DIV/0!</v>
      </c>
    </row>
    <row r="56" spans="2:16" ht="29.25" customHeight="1" x14ac:dyDescent="0.3">
      <c r="B56" s="115"/>
      <c r="C56" s="15" t="s">
        <v>54</v>
      </c>
      <c r="D56" s="34"/>
      <c r="E56" s="34"/>
      <c r="F56" s="51"/>
      <c r="G56" s="65">
        <f t="shared" si="4"/>
        <v>0</v>
      </c>
      <c r="H56" s="116" t="e">
        <f>G56/G57</f>
        <v>#DIV/0!</v>
      </c>
    </row>
    <row r="57" spans="2:16" ht="19.5" customHeight="1" thickBot="1" x14ac:dyDescent="0.4">
      <c r="B57" s="237" t="s">
        <v>22</v>
      </c>
      <c r="C57" s="238"/>
      <c r="D57" s="117">
        <f>D48+D51</f>
        <v>0</v>
      </c>
      <c r="E57" s="117">
        <f>E48+E51</f>
        <v>0</v>
      </c>
      <c r="F57" s="118">
        <f>F48+F51</f>
        <v>0</v>
      </c>
      <c r="G57" s="119">
        <f>G48+G51</f>
        <v>0</v>
      </c>
      <c r="H57" s="120" t="e">
        <f>H48+H51</f>
        <v>#DIV/0!</v>
      </c>
    </row>
    <row r="58" spans="2:16" ht="18.600000000000001" thickBot="1" x14ac:dyDescent="0.4">
      <c r="B58" s="78"/>
      <c r="C58" s="78"/>
      <c r="D58" s="79"/>
      <c r="E58" s="79"/>
      <c r="F58" s="79"/>
      <c r="G58" s="80"/>
      <c r="H58" s="81"/>
    </row>
    <row r="59" spans="2:16" s="12" customFormat="1" ht="15.75" customHeight="1" x14ac:dyDescent="0.3">
      <c r="B59" s="228" t="s">
        <v>28</v>
      </c>
      <c r="C59" s="229"/>
      <c r="D59" s="230"/>
    </row>
    <row r="60" spans="2:16" s="12" customFormat="1" ht="21.75" customHeight="1" x14ac:dyDescent="0.3">
      <c r="B60" s="234" t="s">
        <v>128</v>
      </c>
      <c r="C60" s="235"/>
      <c r="D60" s="236"/>
      <c r="E60"/>
      <c r="F60"/>
      <c r="G60"/>
      <c r="H60"/>
    </row>
    <row r="61" spans="2:16" ht="28.8" x14ac:dyDescent="0.3">
      <c r="B61" s="115"/>
      <c r="C61" s="15" t="s">
        <v>129</v>
      </c>
      <c r="D61" s="126">
        <f>IF(G38*3/100&gt;30000,30000,G38*3/100)</f>
        <v>0</v>
      </c>
      <c r="F61" s="13"/>
      <c r="G61" s="19"/>
    </row>
    <row r="62" spans="2:16" ht="28.8" x14ac:dyDescent="0.3">
      <c r="B62" s="115"/>
      <c r="C62" s="15" t="s">
        <v>130</v>
      </c>
      <c r="D62" s="189">
        <f>IF(G38*2/100&gt;20000,20000,G38*2/100)</f>
        <v>0</v>
      </c>
    </row>
    <row r="63" spans="2:16" x14ac:dyDescent="0.3">
      <c r="B63" s="231" t="s">
        <v>23</v>
      </c>
      <c r="C63" s="232"/>
      <c r="D63" s="233"/>
    </row>
    <row r="64" spans="2:16" ht="44.25" customHeight="1" thickBot="1" x14ac:dyDescent="0.35">
      <c r="B64" s="127"/>
      <c r="C64" s="128" t="s">
        <v>43</v>
      </c>
      <c r="D64" s="132" t="e">
        <f>IF(G64="oui",(G15+G19+G22+G25+G28)*27/100*H52,0)</f>
        <v>#DIV/0!</v>
      </c>
      <c r="E64" s="13" t="s">
        <v>44</v>
      </c>
      <c r="F64" s="13" t="s">
        <v>64</v>
      </c>
      <c r="G64" s="19" t="s">
        <v>26</v>
      </c>
    </row>
    <row r="65" spans="2:8" ht="15" thickBot="1" x14ac:dyDescent="0.35"/>
    <row r="66" spans="2:8" ht="15.6" x14ac:dyDescent="0.3">
      <c r="B66" s="228" t="s">
        <v>47</v>
      </c>
      <c r="C66" s="229"/>
      <c r="D66" s="230"/>
      <c r="E66" s="12"/>
      <c r="F66" s="12"/>
      <c r="G66" s="12"/>
      <c r="H66" s="12"/>
    </row>
    <row r="67" spans="2:8" x14ac:dyDescent="0.3">
      <c r="B67" s="115"/>
      <c r="C67" s="18" t="s">
        <v>46</v>
      </c>
      <c r="D67" s="126">
        <f>G52+G53</f>
        <v>0</v>
      </c>
    </row>
    <row r="68" spans="2:8" x14ac:dyDescent="0.3">
      <c r="B68" s="115"/>
      <c r="C68" s="18" t="s">
        <v>48</v>
      </c>
      <c r="D68" s="126">
        <f>D62</f>
        <v>0</v>
      </c>
    </row>
    <row r="69" spans="2:8" ht="15" thickBot="1" x14ac:dyDescent="0.35">
      <c r="B69" s="129"/>
      <c r="C69" s="130" t="s">
        <v>39</v>
      </c>
      <c r="D69" s="133" t="e">
        <f>D64</f>
        <v>#DIV/0!</v>
      </c>
    </row>
    <row r="70" spans="2:8" ht="48" customHeight="1" thickBot="1" x14ac:dyDescent="0.35">
      <c r="B70" s="226" t="s">
        <v>79</v>
      </c>
      <c r="C70" s="227"/>
      <c r="D70" s="190" t="e">
        <f>D67+D68+D69</f>
        <v>#DIV/0!</v>
      </c>
    </row>
    <row r="73" spans="2:8" ht="36" customHeight="1" x14ac:dyDescent="0.35">
      <c r="B73" s="225" t="s">
        <v>62</v>
      </c>
      <c r="C73" s="225"/>
      <c r="D73" s="68" t="e">
        <f>(G53+G56)/G57</f>
        <v>#DIV/0!</v>
      </c>
    </row>
  </sheetData>
  <mergeCells count="35">
    <mergeCell ref="B19:C19"/>
    <mergeCell ref="B22:C22"/>
    <mergeCell ref="B25:C25"/>
    <mergeCell ref="B28:C28"/>
    <mergeCell ref="B5:C5"/>
    <mergeCell ref="B10:C10"/>
    <mergeCell ref="B6:C6"/>
    <mergeCell ref="B7:C7"/>
    <mergeCell ref="B8:C8"/>
    <mergeCell ref="B9:C9"/>
    <mergeCell ref="B73:C73"/>
    <mergeCell ref="B70:C70"/>
    <mergeCell ref="B66:D66"/>
    <mergeCell ref="B63:D63"/>
    <mergeCell ref="B49:B50"/>
    <mergeCell ref="B60:D60"/>
    <mergeCell ref="B59:D59"/>
    <mergeCell ref="B57:C57"/>
    <mergeCell ref="B51:C51"/>
    <mergeCell ref="B2:H3"/>
    <mergeCell ref="D54:F54"/>
    <mergeCell ref="D50:F50"/>
    <mergeCell ref="D46:F46"/>
    <mergeCell ref="B45:C46"/>
    <mergeCell ref="B52:B54"/>
    <mergeCell ref="H52:H54"/>
    <mergeCell ref="H49:H50"/>
    <mergeCell ref="B48:C48"/>
    <mergeCell ref="B38:C38"/>
    <mergeCell ref="B13:C14"/>
    <mergeCell ref="D14:F14"/>
    <mergeCell ref="G13:G14"/>
    <mergeCell ref="H13:H14"/>
    <mergeCell ref="B32:C32"/>
    <mergeCell ref="B15:C15"/>
  </mergeCells>
  <phoneticPr fontId="22" type="noConversion"/>
  <conditionalFormatting sqref="H25">
    <cfRule type="cellIs" dxfId="20" priority="15" operator="greaterThan">
      <formula>0.25</formula>
    </cfRule>
  </conditionalFormatting>
  <conditionalFormatting sqref="H48:H50">
    <cfRule type="cellIs" dxfId="19" priority="14" operator="lessThan">
      <formula>0.2</formula>
    </cfRule>
  </conditionalFormatting>
  <conditionalFormatting sqref="H51 I44">
    <cfRule type="cellIs" dxfId="18" priority="13" operator="greaterThan">
      <formula>0.8</formula>
    </cfRule>
  </conditionalFormatting>
  <conditionalFormatting sqref="H52">
    <cfRule type="cellIs" dxfId="17" priority="12" operator="greaterThan">
      <formula>0.4</formula>
    </cfRule>
  </conditionalFormatting>
  <conditionalFormatting sqref="D70">
    <cfRule type="cellIs" dxfId="16" priority="11" operator="greaterThan">
      <formula>750000</formula>
    </cfRule>
  </conditionalFormatting>
  <conditionalFormatting sqref="D73">
    <cfRule type="cellIs" dxfId="15" priority="10" operator="greaterThan">
      <formula>50%</formula>
    </cfRule>
  </conditionalFormatting>
  <conditionalFormatting sqref="I42:I43">
    <cfRule type="cellIs" dxfId="14" priority="9" operator="greaterThan">
      <formula>0.8</formula>
    </cfRule>
  </conditionalFormatting>
  <conditionalFormatting sqref="G57">
    <cfRule type="cellIs" dxfId="13" priority="2" operator="notEqual">
      <formula>#REF!</formula>
    </cfRule>
  </conditionalFormatting>
  <dataValidations disablePrompts="1" count="1">
    <dataValidation type="list" allowBlank="1" showInputMessage="1" showErrorMessage="1" sqref="G64 G61" xr:uid="{00000000-0002-0000-0000-000000000000}">
      <formula1>$P$50:$P$51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87"/>
  <sheetViews>
    <sheetView topLeftCell="A66" workbookViewId="0">
      <selection activeCell="E76" sqref="E76"/>
    </sheetView>
  </sheetViews>
  <sheetFormatPr baseColWidth="10" defaultRowHeight="14.4" x14ac:dyDescent="0.3"/>
  <cols>
    <col min="1" max="1" width="3.6640625" customWidth="1"/>
    <col min="2" max="2" width="5.6640625" customWidth="1"/>
    <col min="3" max="3" width="49.44140625" customWidth="1"/>
    <col min="4" max="7" width="20.109375" customWidth="1"/>
    <col min="8" max="8" width="11.109375" customWidth="1"/>
    <col min="9" max="9" width="11.44140625" customWidth="1"/>
  </cols>
  <sheetData>
    <row r="2" spans="2:8" ht="29.25" customHeight="1" x14ac:dyDescent="0.3">
      <c r="B2" s="194" t="s">
        <v>127</v>
      </c>
      <c r="C2" s="194"/>
      <c r="D2" s="194"/>
      <c r="E2" s="194"/>
      <c r="F2" s="194"/>
      <c r="G2" s="194"/>
      <c r="H2" s="194"/>
    </row>
    <row r="3" spans="2:8" ht="21" customHeight="1" x14ac:dyDescent="0.3">
      <c r="B3" s="194"/>
      <c r="C3" s="194"/>
      <c r="D3" s="194"/>
      <c r="E3" s="194"/>
      <c r="F3" s="194"/>
      <c r="G3" s="194"/>
      <c r="H3" s="194"/>
    </row>
    <row r="4" spans="2:8" s="98" customFormat="1" ht="15" thickBot="1" x14ac:dyDescent="0.35"/>
    <row r="5" spans="2:8" s="98" customFormat="1" ht="20.25" customHeight="1" thickBot="1" x14ac:dyDescent="0.35">
      <c r="B5" s="254"/>
      <c r="C5" s="256"/>
      <c r="D5" s="1" t="s">
        <v>0</v>
      </c>
      <c r="E5" s="2" t="s">
        <v>1</v>
      </c>
      <c r="F5" s="2" t="s">
        <v>2</v>
      </c>
      <c r="G5" s="97" t="s">
        <v>3</v>
      </c>
      <c r="H5" s="131" t="s">
        <v>25</v>
      </c>
    </row>
    <row r="6" spans="2:8" s="98" customFormat="1" ht="21" customHeight="1" thickBot="1" x14ac:dyDescent="0.35">
      <c r="B6" s="254" t="s">
        <v>83</v>
      </c>
      <c r="C6" s="255"/>
      <c r="D6" s="255"/>
      <c r="E6" s="255"/>
      <c r="F6" s="255"/>
      <c r="G6" s="255"/>
      <c r="H6" s="256"/>
    </row>
    <row r="7" spans="2:8" s="98" customFormat="1" ht="17.399999999999999" x14ac:dyDescent="0.3">
      <c r="B7" s="245" t="s">
        <v>71</v>
      </c>
      <c r="C7" s="246"/>
      <c r="D7" s="99"/>
      <c r="E7" s="99"/>
      <c r="F7" s="99"/>
      <c r="G7" s="100">
        <f>SUM(D7:F7)</f>
        <v>0</v>
      </c>
      <c r="H7" s="101" t="e">
        <f>G7/G$18</f>
        <v>#DIV/0!</v>
      </c>
    </row>
    <row r="8" spans="2:8" s="98" customFormat="1" ht="17.399999999999999" x14ac:dyDescent="0.3">
      <c r="B8" s="247" t="s">
        <v>72</v>
      </c>
      <c r="C8" s="248"/>
      <c r="D8" s="102"/>
      <c r="E8" s="102"/>
      <c r="F8" s="102"/>
      <c r="G8" s="103">
        <f t="shared" ref="G8:G10" si="0">SUM(D8:F8)</f>
        <v>0</v>
      </c>
      <c r="H8" s="101" t="e">
        <f>G8/G$18</f>
        <v>#DIV/0!</v>
      </c>
    </row>
    <row r="9" spans="2:8" s="98" customFormat="1" ht="17.399999999999999" x14ac:dyDescent="0.3">
      <c r="B9" s="247" t="s">
        <v>73</v>
      </c>
      <c r="C9" s="248"/>
      <c r="D9" s="102"/>
      <c r="E9" s="102"/>
      <c r="F9" s="102"/>
      <c r="G9" s="103">
        <f t="shared" si="0"/>
        <v>0</v>
      </c>
      <c r="H9" s="101" t="e">
        <f>G9/G$18</f>
        <v>#DIV/0!</v>
      </c>
    </row>
    <row r="10" spans="2:8" s="98" customFormat="1" ht="18" thickBot="1" x14ac:dyDescent="0.35">
      <c r="B10" s="247" t="s">
        <v>74</v>
      </c>
      <c r="C10" s="248"/>
      <c r="D10" s="104"/>
      <c r="E10" s="104"/>
      <c r="F10" s="104"/>
      <c r="G10" s="103">
        <f t="shared" si="0"/>
        <v>0</v>
      </c>
      <c r="H10" s="101" t="e">
        <f>G10/G$18</f>
        <v>#DIV/0!</v>
      </c>
    </row>
    <row r="11" spans="2:8" ht="20.25" customHeight="1" thickBot="1" x14ac:dyDescent="0.45">
      <c r="B11" s="243" t="s">
        <v>87</v>
      </c>
      <c r="C11" s="244"/>
      <c r="D11" s="105">
        <f>SUM(D7:D10)</f>
        <v>0</v>
      </c>
      <c r="E11" s="105">
        <f>SUM(E7:E10)</f>
        <v>0</v>
      </c>
      <c r="F11" s="105">
        <f>SUM(F7:F10)</f>
        <v>0</v>
      </c>
      <c r="G11" s="105">
        <f>SUM(G7:G10)</f>
        <v>0</v>
      </c>
      <c r="H11" s="142" t="e">
        <f>SUM(H7:H10)</f>
        <v>#DIV/0!</v>
      </c>
    </row>
    <row r="12" spans="2:8" s="98" customFormat="1" ht="20.25" customHeight="1" thickBot="1" x14ac:dyDescent="0.35">
      <c r="B12" s="251" t="s">
        <v>84</v>
      </c>
      <c r="C12" s="252"/>
      <c r="D12" s="252"/>
      <c r="E12" s="252"/>
      <c r="F12" s="252"/>
      <c r="G12" s="252"/>
      <c r="H12" s="253"/>
    </row>
    <row r="13" spans="2:8" s="98" customFormat="1" ht="17.399999999999999" x14ac:dyDescent="0.3">
      <c r="B13" s="245" t="s">
        <v>71</v>
      </c>
      <c r="C13" s="246"/>
      <c r="D13" s="99"/>
      <c r="E13" s="99"/>
      <c r="F13" s="99"/>
      <c r="G13" s="100">
        <f>SUM(D13:F13)</f>
        <v>0</v>
      </c>
      <c r="H13" s="101" t="e">
        <f>G13/G$18</f>
        <v>#DIV/0!</v>
      </c>
    </row>
    <row r="14" spans="2:8" s="98" customFormat="1" ht="17.399999999999999" x14ac:dyDescent="0.3">
      <c r="B14" s="247" t="s">
        <v>72</v>
      </c>
      <c r="C14" s="248"/>
      <c r="D14" s="102"/>
      <c r="E14" s="102"/>
      <c r="F14" s="102"/>
      <c r="G14" s="103">
        <f t="shared" ref="G14:G16" si="1">SUM(D14:F14)</f>
        <v>0</v>
      </c>
      <c r="H14" s="101" t="e">
        <f>G14/G$18</f>
        <v>#DIV/0!</v>
      </c>
    </row>
    <row r="15" spans="2:8" s="98" customFormat="1" ht="17.399999999999999" x14ac:dyDescent="0.3">
      <c r="B15" s="247" t="s">
        <v>73</v>
      </c>
      <c r="C15" s="248"/>
      <c r="D15" s="102"/>
      <c r="E15" s="102"/>
      <c r="F15" s="102"/>
      <c r="G15" s="103">
        <f t="shared" si="1"/>
        <v>0</v>
      </c>
      <c r="H15" s="101" t="e">
        <f>G15/G$18</f>
        <v>#DIV/0!</v>
      </c>
    </row>
    <row r="16" spans="2:8" s="98" customFormat="1" ht="18" thickBot="1" x14ac:dyDescent="0.35">
      <c r="B16" s="247" t="s">
        <v>74</v>
      </c>
      <c r="C16" s="248"/>
      <c r="D16" s="104"/>
      <c r="E16" s="104"/>
      <c r="F16" s="104"/>
      <c r="G16" s="103">
        <f t="shared" si="1"/>
        <v>0</v>
      </c>
      <c r="H16" s="101" t="e">
        <f>G16/G$18</f>
        <v>#DIV/0!</v>
      </c>
    </row>
    <row r="17" spans="2:10" ht="20.25" customHeight="1" thickBot="1" x14ac:dyDescent="0.45">
      <c r="B17" s="243" t="s">
        <v>87</v>
      </c>
      <c r="C17" s="244"/>
      <c r="D17" s="105">
        <f>SUM(D13:D16)</f>
        <v>0</v>
      </c>
      <c r="E17" s="105">
        <f>SUM(E13:E16)</f>
        <v>0</v>
      </c>
      <c r="F17" s="105">
        <f>SUM(F13:F16)</f>
        <v>0</v>
      </c>
      <c r="G17" s="105">
        <f>SUM(G13:G16)</f>
        <v>0</v>
      </c>
      <c r="H17" s="142" t="e">
        <f>SUM(H13:H16)</f>
        <v>#DIV/0!</v>
      </c>
      <c r="J17" s="98" t="s">
        <v>86</v>
      </c>
    </row>
    <row r="18" spans="2:10" ht="20.25" customHeight="1" thickBot="1" x14ac:dyDescent="0.45">
      <c r="B18" s="249" t="s">
        <v>75</v>
      </c>
      <c r="C18" s="250"/>
      <c r="D18" s="141">
        <f>D11+D17</f>
        <v>0</v>
      </c>
      <c r="E18" s="141">
        <f t="shared" ref="E18:G18" si="2">E11+E17</f>
        <v>0</v>
      </c>
      <c r="F18" s="141">
        <f t="shared" si="2"/>
        <v>0</v>
      </c>
      <c r="G18" s="141">
        <f t="shared" si="2"/>
        <v>0</v>
      </c>
      <c r="H18" s="142" t="e">
        <f>H11+H17</f>
        <v>#DIV/0!</v>
      </c>
      <c r="J18" s="98"/>
    </row>
    <row r="19" spans="2:10" ht="15" thickBot="1" x14ac:dyDescent="0.35">
      <c r="B19" s="98"/>
      <c r="C19" s="98"/>
      <c r="D19" s="98"/>
      <c r="E19" s="98"/>
      <c r="F19" s="98"/>
      <c r="G19" s="98"/>
      <c r="H19" s="98"/>
    </row>
    <row r="20" spans="2:10" ht="15.6" customHeight="1" x14ac:dyDescent="0.3">
      <c r="B20" s="215" t="s">
        <v>81</v>
      </c>
      <c r="C20" s="216"/>
      <c r="D20" s="277" t="s">
        <v>0</v>
      </c>
      <c r="E20" s="279" t="s">
        <v>1</v>
      </c>
      <c r="F20" s="279" t="s">
        <v>2</v>
      </c>
      <c r="G20" s="272" t="s">
        <v>3</v>
      </c>
      <c r="H20" s="219" t="s">
        <v>25</v>
      </c>
    </row>
    <row r="21" spans="2:10" ht="15.75" customHeight="1" thickBot="1" x14ac:dyDescent="0.35">
      <c r="B21" s="217"/>
      <c r="C21" s="218"/>
      <c r="D21" s="278"/>
      <c r="E21" s="280"/>
      <c r="F21" s="280"/>
      <c r="G21" s="273"/>
      <c r="H21" s="220"/>
    </row>
    <row r="22" spans="2:10" ht="16.2" thickBot="1" x14ac:dyDescent="0.35">
      <c r="B22" s="223" t="s">
        <v>33</v>
      </c>
      <c r="C22" s="224"/>
      <c r="D22" s="20">
        <f>D23+D24+D25</f>
        <v>0</v>
      </c>
      <c r="E22" s="20">
        <f>E23+E24+E25</f>
        <v>0</v>
      </c>
      <c r="F22" s="20">
        <f>F23+F24+F25</f>
        <v>0</v>
      </c>
      <c r="G22" s="21">
        <f>D22+E22+F22</f>
        <v>0</v>
      </c>
      <c r="H22" s="38" t="e">
        <f>G22/$G$51</f>
        <v>#DIV/0!</v>
      </c>
    </row>
    <row r="23" spans="2:10" ht="15.6" x14ac:dyDescent="0.3">
      <c r="B23" s="3"/>
      <c r="C23" s="5" t="s">
        <v>5</v>
      </c>
      <c r="D23" s="22"/>
      <c r="E23" s="23"/>
      <c r="F23" s="23"/>
      <c r="G23" s="24">
        <f>D23+E23+F23</f>
        <v>0</v>
      </c>
      <c r="H23" s="39"/>
    </row>
    <row r="24" spans="2:10" ht="15.6" x14ac:dyDescent="0.3">
      <c r="B24" s="3"/>
      <c r="C24" s="5" t="s">
        <v>6</v>
      </c>
      <c r="D24" s="25"/>
      <c r="E24" s="26"/>
      <c r="F24" s="26"/>
      <c r="G24" s="27">
        <f t="shared" ref="G24:G50" si="3">D24+E24+F24</f>
        <v>0</v>
      </c>
      <c r="H24" s="39"/>
    </row>
    <row r="25" spans="2:10" ht="16.2" thickBot="1" x14ac:dyDescent="0.35">
      <c r="B25" s="4"/>
      <c r="C25" s="6" t="s">
        <v>7</v>
      </c>
      <c r="D25" s="28"/>
      <c r="E25" s="29"/>
      <c r="F25" s="29"/>
      <c r="G25" s="30">
        <f t="shared" si="3"/>
        <v>0</v>
      </c>
      <c r="H25" s="39"/>
    </row>
    <row r="26" spans="2:10" ht="16.2" thickBot="1" x14ac:dyDescent="0.35">
      <c r="B26" s="221" t="s">
        <v>34</v>
      </c>
      <c r="C26" s="222"/>
      <c r="D26" s="31">
        <f>D27+D28</f>
        <v>0</v>
      </c>
      <c r="E26" s="31">
        <f>E27+E28</f>
        <v>0</v>
      </c>
      <c r="F26" s="31">
        <f>F27+F28</f>
        <v>0</v>
      </c>
      <c r="G26" s="21">
        <f>D26+E26+F26</f>
        <v>0</v>
      </c>
      <c r="H26" s="38" t="e">
        <f>G26/$G$51</f>
        <v>#DIV/0!</v>
      </c>
    </row>
    <row r="27" spans="2:10" ht="15.6" x14ac:dyDescent="0.3">
      <c r="B27" s="3"/>
      <c r="C27" s="5" t="s">
        <v>8</v>
      </c>
      <c r="D27" s="22"/>
      <c r="E27" s="23"/>
      <c r="F27" s="23"/>
      <c r="G27" s="24">
        <f t="shared" si="3"/>
        <v>0</v>
      </c>
      <c r="H27" s="39"/>
    </row>
    <row r="28" spans="2:10" ht="16.2" thickBot="1" x14ac:dyDescent="0.35">
      <c r="B28" s="3"/>
      <c r="C28" s="5" t="s">
        <v>9</v>
      </c>
      <c r="D28" s="28"/>
      <c r="E28" s="29"/>
      <c r="F28" s="29"/>
      <c r="G28" s="30">
        <f t="shared" si="3"/>
        <v>0</v>
      </c>
      <c r="H28" s="39"/>
    </row>
    <row r="29" spans="2:10" ht="16.2" thickBot="1" x14ac:dyDescent="0.35">
      <c r="B29" s="221" t="s">
        <v>35</v>
      </c>
      <c r="C29" s="240"/>
      <c r="D29" s="31">
        <f>D30+D31</f>
        <v>0</v>
      </c>
      <c r="E29" s="31">
        <f>E30+E31</f>
        <v>0</v>
      </c>
      <c r="F29" s="31">
        <f>F30+F31</f>
        <v>0</v>
      </c>
      <c r="G29" s="21">
        <f>D29+E29+F29</f>
        <v>0</v>
      </c>
      <c r="H29" s="38" t="e">
        <f>G29/$G$51</f>
        <v>#DIV/0!</v>
      </c>
    </row>
    <row r="30" spans="2:10" ht="15.6" x14ac:dyDescent="0.3">
      <c r="B30" s="3"/>
      <c r="C30" s="5" t="s">
        <v>10</v>
      </c>
      <c r="D30" s="22"/>
      <c r="E30" s="23"/>
      <c r="F30" s="23"/>
      <c r="G30" s="24">
        <f t="shared" si="3"/>
        <v>0</v>
      </c>
      <c r="H30" s="39"/>
    </row>
    <row r="31" spans="2:10" ht="16.2" thickBot="1" x14ac:dyDescent="0.35">
      <c r="B31" s="3"/>
      <c r="C31" s="5" t="s">
        <v>11</v>
      </c>
      <c r="D31" s="28"/>
      <c r="E31" s="29"/>
      <c r="F31" s="29"/>
      <c r="G31" s="30">
        <f t="shared" si="3"/>
        <v>0</v>
      </c>
      <c r="H31" s="39"/>
    </row>
    <row r="32" spans="2:10" ht="16.2" thickBot="1" x14ac:dyDescent="0.35">
      <c r="B32" s="221" t="s">
        <v>41</v>
      </c>
      <c r="C32" s="240"/>
      <c r="D32" s="31">
        <f>D33+D34</f>
        <v>0</v>
      </c>
      <c r="E32" s="31">
        <f>E33+E34</f>
        <v>0</v>
      </c>
      <c r="F32" s="31">
        <f>F33+F34</f>
        <v>0</v>
      </c>
      <c r="G32" s="21">
        <f>D32+E32+F32</f>
        <v>0</v>
      </c>
      <c r="H32" s="38" t="e">
        <f>G32/$G$51</f>
        <v>#DIV/0!</v>
      </c>
    </row>
    <row r="33" spans="2:8" ht="15.6" x14ac:dyDescent="0.3">
      <c r="B33" s="3"/>
      <c r="C33" s="5" t="s">
        <v>12</v>
      </c>
      <c r="D33" s="22"/>
      <c r="E33" s="23"/>
      <c r="F33" s="23"/>
      <c r="G33" s="24">
        <f t="shared" si="3"/>
        <v>0</v>
      </c>
      <c r="H33" s="39"/>
    </row>
    <row r="34" spans="2:8" ht="16.2" thickBot="1" x14ac:dyDescent="0.35">
      <c r="B34" s="3"/>
      <c r="C34" s="8" t="s">
        <v>63</v>
      </c>
      <c r="D34" s="28"/>
      <c r="E34" s="29"/>
      <c r="F34" s="29"/>
      <c r="G34" s="30">
        <f t="shared" si="3"/>
        <v>0</v>
      </c>
      <c r="H34" s="39"/>
    </row>
    <row r="35" spans="2:8" ht="16.2" thickBot="1" x14ac:dyDescent="0.35">
      <c r="B35" s="223" t="s">
        <v>36</v>
      </c>
      <c r="C35" s="224"/>
      <c r="D35" s="20">
        <f>D36+D37+D38</f>
        <v>0</v>
      </c>
      <c r="E35" s="20">
        <f>E36+E37+E38</f>
        <v>0</v>
      </c>
      <c r="F35" s="20">
        <f>F36+F37+F38</f>
        <v>0</v>
      </c>
      <c r="G35" s="21">
        <f>D35+E35+F35</f>
        <v>0</v>
      </c>
      <c r="H35" s="38" t="e">
        <f>G35/$G$51</f>
        <v>#DIV/0!</v>
      </c>
    </row>
    <row r="36" spans="2:8" ht="15.6" x14ac:dyDescent="0.3">
      <c r="B36" s="3"/>
      <c r="C36" s="5" t="s">
        <v>13</v>
      </c>
      <c r="D36" s="22"/>
      <c r="E36" s="23"/>
      <c r="F36" s="23"/>
      <c r="G36" s="24">
        <f t="shared" si="3"/>
        <v>0</v>
      </c>
      <c r="H36" s="39"/>
    </row>
    <row r="37" spans="2:8" ht="15.6" x14ac:dyDescent="0.3">
      <c r="B37" s="3"/>
      <c r="C37" s="5" t="s">
        <v>14</v>
      </c>
      <c r="D37" s="25"/>
      <c r="E37" s="26"/>
      <c r="F37" s="26"/>
      <c r="G37" s="27">
        <f t="shared" si="3"/>
        <v>0</v>
      </c>
      <c r="H37" s="39"/>
    </row>
    <row r="38" spans="2:8" ht="16.2" thickBot="1" x14ac:dyDescent="0.35">
      <c r="B38" s="4"/>
      <c r="C38" s="6" t="s">
        <v>15</v>
      </c>
      <c r="D38" s="28"/>
      <c r="E38" s="29"/>
      <c r="F38" s="29"/>
      <c r="G38" s="30">
        <f t="shared" si="3"/>
        <v>0</v>
      </c>
      <c r="H38" s="39"/>
    </row>
    <row r="39" spans="2:8" ht="16.2" thickBot="1" x14ac:dyDescent="0.35">
      <c r="B39" s="221" t="s">
        <v>37</v>
      </c>
      <c r="C39" s="222"/>
      <c r="D39" s="31">
        <f>D40+D41+D42+D43+D44</f>
        <v>0</v>
      </c>
      <c r="E39" s="31">
        <f>E40+E41+E42+E43+E44</f>
        <v>0</v>
      </c>
      <c r="F39" s="31">
        <f>F40+F41+F42+F43+F44</f>
        <v>0</v>
      </c>
      <c r="G39" s="21">
        <f>D39+E39+F39</f>
        <v>0</v>
      </c>
      <c r="H39" s="38" t="e">
        <f>G39/$G$51</f>
        <v>#DIV/0!</v>
      </c>
    </row>
    <row r="40" spans="2:8" ht="15.6" x14ac:dyDescent="0.3">
      <c r="B40" s="3"/>
      <c r="C40" s="5" t="s">
        <v>16</v>
      </c>
      <c r="D40" s="22"/>
      <c r="E40" s="23"/>
      <c r="F40" s="23"/>
      <c r="G40" s="24">
        <f t="shared" ref="G40:G44" si="4">D40+E40+F40</f>
        <v>0</v>
      </c>
      <c r="H40" s="39"/>
    </row>
    <row r="41" spans="2:8" ht="15.6" x14ac:dyDescent="0.3">
      <c r="B41" s="3"/>
      <c r="C41" s="8" t="s">
        <v>21</v>
      </c>
      <c r="D41" s="25"/>
      <c r="E41" s="26"/>
      <c r="F41" s="26"/>
      <c r="G41" s="27">
        <f t="shared" si="4"/>
        <v>0</v>
      </c>
      <c r="H41" s="39"/>
    </row>
    <row r="42" spans="2:8" ht="15.6" x14ac:dyDescent="0.3">
      <c r="B42" s="3"/>
      <c r="C42" s="5" t="s">
        <v>17</v>
      </c>
      <c r="D42" s="25"/>
      <c r="E42" s="26"/>
      <c r="F42" s="26"/>
      <c r="G42" s="27">
        <f t="shared" si="4"/>
        <v>0</v>
      </c>
      <c r="H42" s="39"/>
    </row>
    <row r="43" spans="2:8" ht="15.6" x14ac:dyDescent="0.3">
      <c r="B43" s="3"/>
      <c r="C43" s="5" t="s">
        <v>18</v>
      </c>
      <c r="D43" s="25"/>
      <c r="E43" s="26"/>
      <c r="F43" s="26"/>
      <c r="G43" s="27">
        <f t="shared" si="4"/>
        <v>0</v>
      </c>
      <c r="H43" s="39"/>
    </row>
    <row r="44" spans="2:8" ht="16.2" thickBot="1" x14ac:dyDescent="0.35">
      <c r="B44" s="4"/>
      <c r="C44" s="6" t="s">
        <v>19</v>
      </c>
      <c r="D44" s="28"/>
      <c r="E44" s="29"/>
      <c r="F44" s="29"/>
      <c r="G44" s="30">
        <f t="shared" si="4"/>
        <v>0</v>
      </c>
      <c r="H44" s="39"/>
    </row>
    <row r="45" spans="2:8" ht="16.2" thickBot="1" x14ac:dyDescent="0.35">
      <c r="B45" s="221" t="s">
        <v>38</v>
      </c>
      <c r="C45" s="222"/>
      <c r="D45" s="31">
        <f>D46+D47+D48+D49+D50</f>
        <v>0</v>
      </c>
      <c r="E45" s="31">
        <f>E46+E47+E48+E49+E50</f>
        <v>0</v>
      </c>
      <c r="F45" s="31">
        <f>F46+F47+F48+F49+F50</f>
        <v>0</v>
      </c>
      <c r="G45" s="21">
        <f>D45+E45+F45</f>
        <v>0</v>
      </c>
      <c r="H45" s="38" t="e">
        <f>G45/$G$51</f>
        <v>#DIV/0!</v>
      </c>
    </row>
    <row r="46" spans="2:8" ht="15.6" x14ac:dyDescent="0.3">
      <c r="B46" s="3"/>
      <c r="C46" s="5" t="s">
        <v>29</v>
      </c>
      <c r="D46" s="22"/>
      <c r="E46" s="23"/>
      <c r="F46" s="23"/>
      <c r="G46" s="24">
        <f>D46+E46+F46</f>
        <v>0</v>
      </c>
      <c r="H46" s="39"/>
    </row>
    <row r="47" spans="2:8" ht="15.6" x14ac:dyDescent="0.3">
      <c r="B47" s="3"/>
      <c r="C47" s="8" t="s">
        <v>30</v>
      </c>
      <c r="D47" s="25"/>
      <c r="E47" s="26"/>
      <c r="F47" s="26"/>
      <c r="G47" s="27">
        <f t="shared" si="3"/>
        <v>0</v>
      </c>
      <c r="H47" s="39"/>
    </row>
    <row r="48" spans="2:8" ht="15.6" x14ac:dyDescent="0.3">
      <c r="B48" s="3"/>
      <c r="C48" s="5" t="s">
        <v>31</v>
      </c>
      <c r="D48" s="25"/>
      <c r="E48" s="26"/>
      <c r="F48" s="26"/>
      <c r="G48" s="27">
        <f t="shared" si="3"/>
        <v>0</v>
      </c>
      <c r="H48" s="39"/>
    </row>
    <row r="49" spans="2:10" ht="15.6" x14ac:dyDescent="0.3">
      <c r="B49" s="3"/>
      <c r="C49" s="5" t="s">
        <v>32</v>
      </c>
      <c r="D49" s="25"/>
      <c r="E49" s="26"/>
      <c r="F49" s="26"/>
      <c r="G49" s="27">
        <f t="shared" si="3"/>
        <v>0</v>
      </c>
      <c r="H49" s="39"/>
    </row>
    <row r="50" spans="2:10" ht="16.2" thickBot="1" x14ac:dyDescent="0.35">
      <c r="B50" s="4"/>
      <c r="C50" s="6" t="s">
        <v>7</v>
      </c>
      <c r="D50" s="28"/>
      <c r="E50" s="29"/>
      <c r="F50" s="29"/>
      <c r="G50" s="30">
        <f t="shared" si="3"/>
        <v>0</v>
      </c>
      <c r="H50" s="39"/>
    </row>
    <row r="51" spans="2:10" ht="24.75" customHeight="1" thickBot="1" x14ac:dyDescent="0.35">
      <c r="B51" s="213" t="s">
        <v>80</v>
      </c>
      <c r="C51" s="214"/>
      <c r="D51" s="94">
        <f>D22+D26+D29+D32+D35+D39+D45</f>
        <v>0</v>
      </c>
      <c r="E51" s="94">
        <f>E22+E26+E29+E32+E35+E39+E45</f>
        <v>0</v>
      </c>
      <c r="F51" s="94">
        <f>F22+F26+F29+F32+F35+F39+F45</f>
        <v>0</v>
      </c>
      <c r="G51" s="95">
        <f>D51+E51+F51</f>
        <v>0</v>
      </c>
      <c r="H51" s="96" t="e">
        <f>G51/$G$51</f>
        <v>#DIV/0!</v>
      </c>
    </row>
    <row r="53" spans="2:10" x14ac:dyDescent="0.3">
      <c r="B53" t="s">
        <v>49</v>
      </c>
    </row>
    <row r="54" spans="2:10" x14ac:dyDescent="0.3">
      <c r="B54" t="s">
        <v>50</v>
      </c>
    </row>
    <row r="55" spans="2:10" x14ac:dyDescent="0.3">
      <c r="B55" s="7" t="s">
        <v>82</v>
      </c>
    </row>
    <row r="56" spans="2:10" x14ac:dyDescent="0.3">
      <c r="B56" t="s">
        <v>20</v>
      </c>
    </row>
    <row r="57" spans="2:10" ht="15" thickBot="1" x14ac:dyDescent="0.35"/>
    <row r="58" spans="2:10" ht="15.75" customHeight="1" x14ac:dyDescent="0.3">
      <c r="B58" s="284" t="s">
        <v>78</v>
      </c>
      <c r="C58" s="285"/>
      <c r="D58" s="106" t="s">
        <v>0</v>
      </c>
      <c r="E58" s="106" t="s">
        <v>1</v>
      </c>
      <c r="F58" s="106" t="s">
        <v>2</v>
      </c>
      <c r="G58" s="134" t="s">
        <v>3</v>
      </c>
      <c r="H58" s="135" t="s">
        <v>25</v>
      </c>
    </row>
    <row r="59" spans="2:10" ht="16.5" customHeight="1" x14ac:dyDescent="0.3">
      <c r="B59" s="262" t="s">
        <v>52</v>
      </c>
      <c r="C59" s="263"/>
      <c r="D59" s="32">
        <f>D61+D62</f>
        <v>0</v>
      </c>
      <c r="E59" s="32">
        <f>E61+E62</f>
        <v>0</v>
      </c>
      <c r="F59" s="32">
        <f>F61+F62</f>
        <v>0</v>
      </c>
      <c r="G59" s="33">
        <f>G61+G62+G63</f>
        <v>0</v>
      </c>
      <c r="H59" s="136" t="e">
        <f>G59/G70</f>
        <v>#DIV/0!</v>
      </c>
    </row>
    <row r="60" spans="2:10" ht="20.25" customHeight="1" x14ac:dyDescent="0.3">
      <c r="B60" s="110"/>
      <c r="C60" s="58" t="s">
        <v>61</v>
      </c>
      <c r="D60" s="59"/>
      <c r="E60" s="59"/>
      <c r="F60" s="60"/>
      <c r="G60" s="88"/>
      <c r="H60" s="111"/>
    </row>
    <row r="61" spans="2:10" ht="15.6" x14ac:dyDescent="0.3">
      <c r="B61" s="268" t="s">
        <v>67</v>
      </c>
      <c r="C61" s="53" t="s">
        <v>69</v>
      </c>
      <c r="D61" s="54">
        <f>D11</f>
        <v>0</v>
      </c>
      <c r="E61" s="54">
        <f>E11</f>
        <v>0</v>
      </c>
      <c r="F61" s="54">
        <f>F11</f>
        <v>0</v>
      </c>
      <c r="G61" s="89">
        <f t="shared" ref="G61:G69" si="5">D61+E61+F61</f>
        <v>0</v>
      </c>
      <c r="H61" s="274" t="e">
        <f>(G61+G62+G63)/G70</f>
        <v>#DIV/0!</v>
      </c>
    </row>
    <row r="62" spans="2:10" ht="15.6" x14ac:dyDescent="0.3">
      <c r="B62" s="269"/>
      <c r="C62" s="66" t="s">
        <v>70</v>
      </c>
      <c r="D62" s="75">
        <f>D17</f>
        <v>0</v>
      </c>
      <c r="E62" s="75">
        <f>E17</f>
        <v>0</v>
      </c>
      <c r="F62" s="75">
        <f>F17</f>
        <v>0</v>
      </c>
      <c r="G62" s="90">
        <f t="shared" si="5"/>
        <v>0</v>
      </c>
      <c r="H62" s="275"/>
      <c r="J62" t="s">
        <v>85</v>
      </c>
    </row>
    <row r="63" spans="2:10" ht="15.6" x14ac:dyDescent="0.3">
      <c r="B63" s="270"/>
      <c r="C63" s="91" t="s">
        <v>65</v>
      </c>
      <c r="D63" s="195"/>
      <c r="E63" s="196"/>
      <c r="F63" s="271"/>
      <c r="G63" s="92">
        <f>D75</f>
        <v>0</v>
      </c>
      <c r="H63" s="276"/>
    </row>
    <row r="64" spans="2:10" ht="15.6" x14ac:dyDescent="0.3">
      <c r="B64" s="239" t="s">
        <v>51</v>
      </c>
      <c r="C64" s="212"/>
      <c r="D64" s="32">
        <f>D65+D68+D69+D66</f>
        <v>0</v>
      </c>
      <c r="E64" s="32">
        <f t="shared" ref="E64:F64" si="6">E65+E68+E69+E66</f>
        <v>0</v>
      </c>
      <c r="F64" s="32">
        <f t="shared" si="6"/>
        <v>0</v>
      </c>
      <c r="G64" s="33">
        <f>G65+G66+G67+G68+G69</f>
        <v>0</v>
      </c>
      <c r="H64" s="136" t="e">
        <f>G64/G70</f>
        <v>#DIV/0!</v>
      </c>
    </row>
    <row r="65" spans="2:16" ht="30" customHeight="1" x14ac:dyDescent="0.3">
      <c r="B65" s="268" t="s">
        <v>59</v>
      </c>
      <c r="C65" s="53" t="s">
        <v>57</v>
      </c>
      <c r="D65" s="54"/>
      <c r="E65" s="54"/>
      <c r="F65" s="54"/>
      <c r="G65" s="84">
        <f t="shared" si="5"/>
        <v>0</v>
      </c>
      <c r="H65" s="274" t="e">
        <f>(G65+G66+G67)/G70</f>
        <v>#DIV/0!</v>
      </c>
    </row>
    <row r="66" spans="2:16" ht="30" customHeight="1" x14ac:dyDescent="0.3">
      <c r="B66" s="269"/>
      <c r="C66" s="82" t="s">
        <v>53</v>
      </c>
      <c r="D66" s="83"/>
      <c r="E66" s="83"/>
      <c r="F66" s="83"/>
      <c r="G66" s="85">
        <f t="shared" si="5"/>
        <v>0</v>
      </c>
      <c r="H66" s="275"/>
    </row>
    <row r="67" spans="2:16" ht="18" customHeight="1" x14ac:dyDescent="0.3">
      <c r="B67" s="270"/>
      <c r="C67" s="57" t="s">
        <v>66</v>
      </c>
      <c r="D67" s="281"/>
      <c r="E67" s="282"/>
      <c r="F67" s="283"/>
      <c r="G67" s="86">
        <f>D76</f>
        <v>0</v>
      </c>
      <c r="H67" s="276"/>
    </row>
    <row r="68" spans="2:16" ht="15.6" x14ac:dyDescent="0.3">
      <c r="B68" s="113"/>
      <c r="C68" s="16" t="s">
        <v>24</v>
      </c>
      <c r="D68" s="36"/>
      <c r="E68" s="36"/>
      <c r="F68" s="36"/>
      <c r="G68" s="37">
        <f t="shared" si="5"/>
        <v>0</v>
      </c>
      <c r="H68" s="137" t="e">
        <f>G68/G70</f>
        <v>#DIV/0!</v>
      </c>
    </row>
    <row r="69" spans="2:16" ht="28.8" x14ac:dyDescent="0.3">
      <c r="B69" s="115"/>
      <c r="C69" s="15" t="s">
        <v>58</v>
      </c>
      <c r="D69" s="34"/>
      <c r="E69" s="34"/>
      <c r="F69" s="34"/>
      <c r="G69" s="35">
        <f t="shared" si="5"/>
        <v>0</v>
      </c>
      <c r="H69" s="138" t="e">
        <f>G69/G70</f>
        <v>#DIV/0!</v>
      </c>
    </row>
    <row r="70" spans="2:16" ht="18.600000000000001" thickBot="1" x14ac:dyDescent="0.4">
      <c r="B70" s="237" t="s">
        <v>22</v>
      </c>
      <c r="C70" s="238"/>
      <c r="D70" s="117">
        <f>D59+D64</f>
        <v>0</v>
      </c>
      <c r="E70" s="117">
        <f>E59+E64</f>
        <v>0</v>
      </c>
      <c r="F70" s="117">
        <f>F59+F64</f>
        <v>0</v>
      </c>
      <c r="G70" s="139">
        <f>G59+G64</f>
        <v>0</v>
      </c>
      <c r="H70" s="140" t="e">
        <f>H59+H64</f>
        <v>#DIV/0!</v>
      </c>
    </row>
    <row r="71" spans="2:16" ht="18" x14ac:dyDescent="0.35">
      <c r="B71" s="78"/>
      <c r="C71" s="78"/>
      <c r="D71" s="79"/>
      <c r="E71" s="79"/>
      <c r="F71" s="79"/>
      <c r="G71" s="79"/>
      <c r="H71" s="87"/>
    </row>
    <row r="72" spans="2:16" ht="15.75" customHeight="1" thickBot="1" x14ac:dyDescent="0.35">
      <c r="P72" t="s">
        <v>26</v>
      </c>
    </row>
    <row r="73" spans="2:16" s="12" customFormat="1" ht="21.75" customHeight="1" thickTop="1" x14ac:dyDescent="0.3">
      <c r="B73" s="257" t="s">
        <v>28</v>
      </c>
      <c r="C73" s="258"/>
      <c r="D73" s="259"/>
      <c r="P73" s="12" t="s">
        <v>27</v>
      </c>
    </row>
    <row r="74" spans="2:16" ht="15" customHeight="1" x14ac:dyDescent="0.3">
      <c r="B74" s="266" t="s">
        <v>128</v>
      </c>
      <c r="C74" s="235"/>
      <c r="D74" s="267"/>
    </row>
    <row r="75" spans="2:16" ht="44.4" customHeight="1" x14ac:dyDescent="0.3">
      <c r="B75" s="14"/>
      <c r="C75" s="15" t="s">
        <v>131</v>
      </c>
      <c r="D75" s="188">
        <f>IF(G51*2/100&gt;40000,40000,G51*2/100)</f>
        <v>0</v>
      </c>
      <c r="E75" s="193"/>
      <c r="F75" s="13"/>
      <c r="G75" s="19"/>
    </row>
    <row r="76" spans="2:16" ht="31.2" customHeight="1" x14ac:dyDescent="0.3">
      <c r="B76" s="14"/>
      <c r="C76" s="15" t="s">
        <v>132</v>
      </c>
      <c r="D76" s="188">
        <f>IF(G51*1/100&gt;10000,10000,G51*1/100)</f>
        <v>0</v>
      </c>
    </row>
    <row r="77" spans="2:16" x14ac:dyDescent="0.3">
      <c r="B77" s="264" t="s">
        <v>23</v>
      </c>
      <c r="C77" s="232"/>
      <c r="D77" s="265"/>
    </row>
    <row r="78" spans="2:16" ht="43.8" thickBot="1" x14ac:dyDescent="0.35">
      <c r="B78" s="11"/>
      <c r="C78" s="17" t="s">
        <v>43</v>
      </c>
      <c r="D78" s="67" t="e">
        <f>IF(G78="oui",(G22+G26+G29+G32+G35)*27/100*H65,0)</f>
        <v>#DIV/0!</v>
      </c>
      <c r="E78" s="13" t="s">
        <v>44</v>
      </c>
      <c r="F78" s="13" t="s">
        <v>64</v>
      </c>
      <c r="G78" s="19" t="s">
        <v>26</v>
      </c>
    </row>
    <row r="79" spans="2:16" s="12" customFormat="1" ht="15.75" customHeight="1" thickTop="1" thickBot="1" x14ac:dyDescent="0.35">
      <c r="B79"/>
      <c r="C79"/>
      <c r="D79"/>
      <c r="E79"/>
      <c r="F79"/>
      <c r="G79"/>
      <c r="H79"/>
    </row>
    <row r="80" spans="2:16" s="12" customFormat="1" ht="21.75" customHeight="1" thickTop="1" x14ac:dyDescent="0.3">
      <c r="B80" s="257" t="s">
        <v>47</v>
      </c>
      <c r="C80" s="258"/>
      <c r="D80" s="259"/>
    </row>
    <row r="81" spans="2:4" x14ac:dyDescent="0.3">
      <c r="B81" s="14"/>
      <c r="C81" s="18" t="s">
        <v>46</v>
      </c>
      <c r="D81" s="40">
        <f>G65+G66</f>
        <v>0</v>
      </c>
    </row>
    <row r="82" spans="2:4" x14ac:dyDescent="0.3">
      <c r="B82" s="14"/>
      <c r="C82" s="18" t="s">
        <v>45</v>
      </c>
      <c r="D82" s="40">
        <f>D76</f>
        <v>0</v>
      </c>
    </row>
    <row r="83" spans="2:4" ht="15.75" customHeight="1" x14ac:dyDescent="0.3">
      <c r="B83" s="14"/>
      <c r="C83" s="18" t="s">
        <v>39</v>
      </c>
      <c r="D83" s="40" t="e">
        <f>D78</f>
        <v>#DIV/0!</v>
      </c>
    </row>
    <row r="84" spans="2:4" ht="48" customHeight="1" thickBot="1" x14ac:dyDescent="0.35">
      <c r="B84" s="260" t="s">
        <v>79</v>
      </c>
      <c r="C84" s="261"/>
      <c r="D84" s="191" t="e">
        <f>D81+D82+D83</f>
        <v>#DIV/0!</v>
      </c>
    </row>
    <row r="85" spans="2:4" ht="15" customHeight="1" thickTop="1" x14ac:dyDescent="0.3"/>
    <row r="87" spans="2:4" ht="41.25" customHeight="1" x14ac:dyDescent="0.35">
      <c r="B87" s="225" t="s">
        <v>62</v>
      </c>
      <c r="C87" s="225"/>
      <c r="D87" s="68" t="e">
        <f>(G66+G69)/G70</f>
        <v>#DIV/0!</v>
      </c>
    </row>
  </sheetData>
  <mergeCells count="45">
    <mergeCell ref="G20:G21"/>
    <mergeCell ref="H20:H21"/>
    <mergeCell ref="H65:H67"/>
    <mergeCell ref="H61:H63"/>
    <mergeCell ref="B29:C29"/>
    <mergeCell ref="B20:C21"/>
    <mergeCell ref="D20:D21"/>
    <mergeCell ref="E20:E21"/>
    <mergeCell ref="F20:F21"/>
    <mergeCell ref="D67:F67"/>
    <mergeCell ref="B65:B67"/>
    <mergeCell ref="B58:C58"/>
    <mergeCell ref="B22:C22"/>
    <mergeCell ref="B26:C26"/>
    <mergeCell ref="B87:C87"/>
    <mergeCell ref="B32:C32"/>
    <mergeCell ref="B35:C35"/>
    <mergeCell ref="B39:C39"/>
    <mergeCell ref="B51:C51"/>
    <mergeCell ref="B80:D80"/>
    <mergeCell ref="B84:C84"/>
    <mergeCell ref="B45:C45"/>
    <mergeCell ref="B59:C59"/>
    <mergeCell ref="B64:C64"/>
    <mergeCell ref="B70:C70"/>
    <mergeCell ref="B73:D73"/>
    <mergeCell ref="B77:D77"/>
    <mergeCell ref="B74:D74"/>
    <mergeCell ref="B61:B63"/>
    <mergeCell ref="D63:F63"/>
    <mergeCell ref="B2:H3"/>
    <mergeCell ref="B17:C17"/>
    <mergeCell ref="B18:C18"/>
    <mergeCell ref="B12:H12"/>
    <mergeCell ref="B6:H6"/>
    <mergeCell ref="B11:C11"/>
    <mergeCell ref="B13:C13"/>
    <mergeCell ref="B14:C14"/>
    <mergeCell ref="B15:C15"/>
    <mergeCell ref="B16:C16"/>
    <mergeCell ref="B5:C5"/>
    <mergeCell ref="B7:C7"/>
    <mergeCell ref="B8:C8"/>
    <mergeCell ref="B9:C9"/>
    <mergeCell ref="B10:C10"/>
  </mergeCells>
  <conditionalFormatting sqref="H32">
    <cfRule type="cellIs" dxfId="12" priority="14" operator="greaterThan">
      <formula>0.25</formula>
    </cfRule>
  </conditionalFormatting>
  <conditionalFormatting sqref="H59 H61:H63">
    <cfRule type="cellIs" dxfId="11" priority="13" operator="lessThan">
      <formula>0.4</formula>
    </cfRule>
  </conditionalFormatting>
  <conditionalFormatting sqref="H64">
    <cfRule type="cellIs" dxfId="10" priority="12" operator="greaterThan">
      <formula>0.6</formula>
    </cfRule>
  </conditionalFormatting>
  <conditionalFormatting sqref="H65">
    <cfRule type="cellIs" dxfId="9" priority="11" operator="greaterThan">
      <formula>0.2</formula>
    </cfRule>
  </conditionalFormatting>
  <conditionalFormatting sqref="D84">
    <cfRule type="cellIs" dxfId="8" priority="10" operator="greaterThan">
      <formula>750000</formula>
    </cfRule>
  </conditionalFormatting>
  <conditionalFormatting sqref="D87">
    <cfRule type="cellIs" dxfId="7" priority="7" operator="greaterThan">
      <formula>50%</formula>
    </cfRule>
  </conditionalFormatting>
  <conditionalFormatting sqref="G70">
    <cfRule type="cellIs" dxfId="6" priority="1" operator="notEqual">
      <formula>#REF!</formula>
    </cfRule>
  </conditionalFormatting>
  <dataValidations count="1">
    <dataValidation type="list" allowBlank="1" showInputMessage="1" showErrorMessage="1" sqref="G78 G75" xr:uid="{00000000-0002-0000-0100-000000000000}">
      <formula1>$P$72:$P$73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100CC-733C-4C1E-8BCC-9F9B92D73F1E}">
  <dimension ref="B2:H56"/>
  <sheetViews>
    <sheetView tabSelected="1" topLeftCell="B43" workbookViewId="0">
      <selection activeCell="B55" sqref="B55"/>
    </sheetView>
  </sheetViews>
  <sheetFormatPr baseColWidth="10" defaultRowHeight="14.4" x14ac:dyDescent="0.3"/>
  <cols>
    <col min="2" max="2" width="39.109375" customWidth="1"/>
    <col min="3" max="6" width="22" customWidth="1"/>
    <col min="7" max="7" width="20.33203125" customWidth="1"/>
    <col min="8" max="8" width="18.44140625" customWidth="1"/>
    <col min="9" max="9" width="34.88671875" customWidth="1"/>
    <col min="10" max="13" width="22" customWidth="1"/>
  </cols>
  <sheetData>
    <row r="2" spans="2:8" ht="29.25" customHeight="1" x14ac:dyDescent="0.3">
      <c r="B2" s="194" t="s">
        <v>133</v>
      </c>
      <c r="C2" s="194"/>
      <c r="D2" s="194"/>
      <c r="E2" s="194"/>
      <c r="F2" s="194"/>
      <c r="G2" s="194"/>
      <c r="H2" s="194"/>
    </row>
    <row r="3" spans="2:8" ht="26.25" customHeight="1" x14ac:dyDescent="0.3">
      <c r="B3" s="194"/>
      <c r="C3" s="194"/>
      <c r="D3" s="194"/>
      <c r="E3" s="194"/>
      <c r="F3" s="194"/>
      <c r="G3" s="194"/>
      <c r="H3" s="194"/>
    </row>
    <row r="4" spans="2:8" s="98" customFormat="1" x14ac:dyDescent="0.3"/>
    <row r="5" spans="2:8" ht="15" thickBot="1" x14ac:dyDescent="0.35"/>
    <row r="6" spans="2:8" ht="33.75" customHeight="1" x14ac:dyDescent="0.3">
      <c r="B6" s="296" t="s">
        <v>88</v>
      </c>
      <c r="C6" s="297"/>
      <c r="D6" s="297"/>
      <c r="E6" s="297"/>
      <c r="F6" s="297"/>
      <c r="G6" s="298"/>
    </row>
    <row r="7" spans="2:8" ht="21" customHeight="1" thickBot="1" x14ac:dyDescent="0.35">
      <c r="B7" s="299" t="s">
        <v>90</v>
      </c>
      <c r="C7" s="300"/>
      <c r="D7" s="300"/>
      <c r="E7" s="300"/>
      <c r="F7" s="300"/>
      <c r="G7" s="301"/>
    </row>
    <row r="8" spans="2:8" ht="15" thickBot="1" x14ac:dyDescent="0.35">
      <c r="B8" s="174" t="s">
        <v>91</v>
      </c>
      <c r="C8" s="143" t="s">
        <v>92</v>
      </c>
      <c r="D8" s="143" t="s">
        <v>93</v>
      </c>
      <c r="E8" s="143" t="s">
        <v>94</v>
      </c>
      <c r="F8" s="143" t="s">
        <v>95</v>
      </c>
      <c r="G8" s="175" t="s">
        <v>25</v>
      </c>
    </row>
    <row r="9" spans="2:8" ht="53.4" thickBot="1" x14ac:dyDescent="0.35">
      <c r="B9" s="176" t="s">
        <v>96</v>
      </c>
      <c r="C9" s="144"/>
      <c r="D9" s="144"/>
      <c r="E9" s="144"/>
      <c r="F9" s="145">
        <f>C9+D9+E9</f>
        <v>0</v>
      </c>
      <c r="G9" s="177" t="e">
        <f>F9/F$19</f>
        <v>#DIV/0!</v>
      </c>
    </row>
    <row r="10" spans="2:8" ht="15" thickBot="1" x14ac:dyDescent="0.35">
      <c r="B10" s="178" t="s">
        <v>97</v>
      </c>
      <c r="C10" s="144"/>
      <c r="D10" s="144"/>
      <c r="E10" s="144"/>
      <c r="F10" s="145">
        <f t="shared" ref="F10:F17" si="0">C10+D10+E10</f>
        <v>0</v>
      </c>
      <c r="G10" s="177" t="e">
        <f t="shared" ref="G10:G19" si="1">F10/F$19</f>
        <v>#DIV/0!</v>
      </c>
    </row>
    <row r="11" spans="2:8" ht="15" thickBot="1" x14ac:dyDescent="0.35">
      <c r="B11" s="146" t="s">
        <v>125</v>
      </c>
      <c r="C11" s="144"/>
      <c r="D11" s="144"/>
      <c r="E11" s="144"/>
      <c r="F11" s="145">
        <f t="shared" si="0"/>
        <v>0</v>
      </c>
      <c r="G11" s="295" t="e">
        <f>(F11+F12)/F$19</f>
        <v>#DIV/0!</v>
      </c>
      <c r="H11" t="s">
        <v>126</v>
      </c>
    </row>
    <row r="12" spans="2:8" ht="15" thickBot="1" x14ac:dyDescent="0.35">
      <c r="B12" s="147" t="s">
        <v>98</v>
      </c>
      <c r="C12" s="144"/>
      <c r="D12" s="144"/>
      <c r="E12" s="144"/>
      <c r="F12" s="145">
        <f t="shared" si="0"/>
        <v>0</v>
      </c>
      <c r="G12" s="295"/>
      <c r="H12" t="s">
        <v>107</v>
      </c>
    </row>
    <row r="13" spans="2:8" ht="15" thickBot="1" x14ac:dyDescent="0.35">
      <c r="B13" s="176" t="s">
        <v>99</v>
      </c>
      <c r="C13" s="144"/>
      <c r="D13" s="144"/>
      <c r="E13" s="144"/>
      <c r="F13" s="145">
        <f t="shared" si="0"/>
        <v>0</v>
      </c>
      <c r="G13" s="177" t="e">
        <f t="shared" si="1"/>
        <v>#DIV/0!</v>
      </c>
    </row>
    <row r="14" spans="2:8" ht="15" thickBot="1" x14ac:dyDescent="0.35">
      <c r="B14" s="176" t="s">
        <v>100</v>
      </c>
      <c r="C14" s="144"/>
      <c r="D14" s="144"/>
      <c r="E14" s="144"/>
      <c r="F14" s="145">
        <f t="shared" si="0"/>
        <v>0</v>
      </c>
      <c r="G14" s="177" t="e">
        <f t="shared" si="1"/>
        <v>#DIV/0!</v>
      </c>
    </row>
    <row r="15" spans="2:8" ht="15" thickBot="1" x14ac:dyDescent="0.35">
      <c r="B15" s="176" t="s">
        <v>101</v>
      </c>
      <c r="C15" s="144"/>
      <c r="D15" s="144"/>
      <c r="E15" s="144"/>
      <c r="F15" s="145">
        <f t="shared" si="0"/>
        <v>0</v>
      </c>
      <c r="G15" s="177" t="e">
        <f t="shared" si="1"/>
        <v>#DIV/0!</v>
      </c>
    </row>
    <row r="16" spans="2:8" ht="27" thickBot="1" x14ac:dyDescent="0.35">
      <c r="B16" s="176" t="s">
        <v>102</v>
      </c>
      <c r="C16" s="144"/>
      <c r="D16" s="144"/>
      <c r="E16" s="144"/>
      <c r="F16" s="145">
        <f t="shared" si="0"/>
        <v>0</v>
      </c>
      <c r="G16" s="177" t="e">
        <f t="shared" si="1"/>
        <v>#DIV/0!</v>
      </c>
    </row>
    <row r="17" spans="2:8" ht="15" thickBot="1" x14ac:dyDescent="0.35">
      <c r="B17" s="179" t="s">
        <v>103</v>
      </c>
      <c r="C17" s="148">
        <f>SUM(C9:C16)</f>
        <v>0</v>
      </c>
      <c r="D17" s="148">
        <f>SUM(D9:D16)</f>
        <v>0</v>
      </c>
      <c r="E17" s="148">
        <f>SUM(E9:E16)</f>
        <v>0</v>
      </c>
      <c r="F17" s="149">
        <f t="shared" si="0"/>
        <v>0</v>
      </c>
      <c r="G17" s="177" t="e">
        <f t="shared" si="1"/>
        <v>#DIV/0!</v>
      </c>
    </row>
    <row r="18" spans="2:8" ht="23.4" thickBot="1" x14ac:dyDescent="0.35">
      <c r="B18" s="180" t="s">
        <v>134</v>
      </c>
      <c r="C18" s="307"/>
      <c r="D18" s="308"/>
      <c r="E18" s="309"/>
      <c r="F18" s="192">
        <f>IF(F17*5/100&gt;50000,50000,F17*5/100)</f>
        <v>0</v>
      </c>
      <c r="G18" s="177" t="e">
        <f t="shared" si="1"/>
        <v>#DIV/0!</v>
      </c>
    </row>
    <row r="19" spans="2:8" ht="42" thickBot="1" x14ac:dyDescent="0.35">
      <c r="B19" s="181" t="s">
        <v>104</v>
      </c>
      <c r="C19" s="150">
        <f>C17</f>
        <v>0</v>
      </c>
      <c r="D19" s="150">
        <f t="shared" ref="D19:E19" si="2">D17</f>
        <v>0</v>
      </c>
      <c r="E19" s="150">
        <f t="shared" si="2"/>
        <v>0</v>
      </c>
      <c r="F19" s="185">
        <f>F17+F18</f>
        <v>0</v>
      </c>
      <c r="G19" s="186" t="e">
        <f t="shared" si="1"/>
        <v>#DIV/0!</v>
      </c>
    </row>
    <row r="20" spans="2:8" ht="15" thickBot="1" x14ac:dyDescent="0.35">
      <c r="B20" s="180" t="s">
        <v>105</v>
      </c>
      <c r="C20" s="144"/>
      <c r="D20" s="144"/>
      <c r="E20" s="144"/>
      <c r="F20" s="145">
        <f>C20+D20+E20</f>
        <v>0</v>
      </c>
      <c r="G20" s="173"/>
    </row>
    <row r="21" spans="2:8" ht="15" thickBot="1" x14ac:dyDescent="0.35">
      <c r="B21" s="182" t="s">
        <v>106</v>
      </c>
      <c r="C21" s="183">
        <f>C19+C20</f>
        <v>0</v>
      </c>
      <c r="D21" s="183">
        <f t="shared" ref="D21:E21" si="3">D19+D20</f>
        <v>0</v>
      </c>
      <c r="E21" s="183">
        <f t="shared" si="3"/>
        <v>0</v>
      </c>
      <c r="F21" s="183">
        <f>F19+F20</f>
        <v>0</v>
      </c>
      <c r="G21" s="184"/>
    </row>
    <row r="22" spans="2:8" ht="17.25" customHeight="1" thickBot="1" x14ac:dyDescent="0.35"/>
    <row r="23" spans="2:8" ht="28.5" customHeight="1" x14ac:dyDescent="0.3">
      <c r="B23" s="296" t="s">
        <v>89</v>
      </c>
      <c r="C23" s="297"/>
      <c r="D23" s="297"/>
      <c r="E23" s="297"/>
      <c r="F23" s="297"/>
      <c r="G23" s="298"/>
    </row>
    <row r="24" spans="2:8" ht="21" customHeight="1" thickBot="1" x14ac:dyDescent="0.35">
      <c r="B24" s="299" t="s">
        <v>90</v>
      </c>
      <c r="C24" s="300"/>
      <c r="D24" s="300"/>
      <c r="E24" s="300"/>
      <c r="F24" s="300"/>
      <c r="G24" s="301"/>
    </row>
    <row r="25" spans="2:8" ht="15" thickBot="1" x14ac:dyDescent="0.35">
      <c r="B25" s="174" t="s">
        <v>91</v>
      </c>
      <c r="C25" s="143" t="s">
        <v>92</v>
      </c>
      <c r="D25" s="143" t="s">
        <v>93</v>
      </c>
      <c r="E25" s="143" t="s">
        <v>94</v>
      </c>
      <c r="F25" s="143" t="s">
        <v>95</v>
      </c>
      <c r="G25" s="175" t="s">
        <v>25</v>
      </c>
    </row>
    <row r="26" spans="2:8" ht="53.4" thickBot="1" x14ac:dyDescent="0.35">
      <c r="B26" s="176" t="s">
        <v>96</v>
      </c>
      <c r="C26" s="144"/>
      <c r="D26" s="144"/>
      <c r="E26" s="144"/>
      <c r="F26" s="145">
        <f>C26+D26+E26</f>
        <v>0</v>
      </c>
      <c r="G26" s="310" t="e">
        <f>F26/F$36</f>
        <v>#DIV/0!</v>
      </c>
      <c r="H26" s="313" t="s">
        <v>135</v>
      </c>
    </row>
    <row r="27" spans="2:8" ht="15" thickBot="1" x14ac:dyDescent="0.35">
      <c r="B27" s="178" t="s">
        <v>97</v>
      </c>
      <c r="C27" s="144"/>
      <c r="D27" s="144"/>
      <c r="E27" s="144"/>
      <c r="F27" s="145">
        <f t="shared" ref="F27:F37" si="4">C27+D27+E27</f>
        <v>0</v>
      </c>
      <c r="G27" s="310" t="e">
        <f>F27/F$36</f>
        <v>#DIV/0!</v>
      </c>
    </row>
    <row r="28" spans="2:8" ht="15" thickBot="1" x14ac:dyDescent="0.35">
      <c r="B28" s="146" t="s">
        <v>125</v>
      </c>
      <c r="C28" s="144"/>
      <c r="D28" s="144"/>
      <c r="E28" s="144"/>
      <c r="F28" s="145">
        <f t="shared" si="4"/>
        <v>0</v>
      </c>
      <c r="G28" s="311" t="e">
        <f>(F28+F29)/F$36</f>
        <v>#DIV/0!</v>
      </c>
      <c r="H28" t="s">
        <v>126</v>
      </c>
    </row>
    <row r="29" spans="2:8" ht="15" thickBot="1" x14ac:dyDescent="0.35">
      <c r="B29" s="147" t="s">
        <v>98</v>
      </c>
      <c r="C29" s="144"/>
      <c r="D29" s="144"/>
      <c r="E29" s="144"/>
      <c r="F29" s="145">
        <f t="shared" si="4"/>
        <v>0</v>
      </c>
      <c r="G29" s="311"/>
      <c r="H29" t="s">
        <v>107</v>
      </c>
    </row>
    <row r="30" spans="2:8" ht="15" thickBot="1" x14ac:dyDescent="0.35">
      <c r="B30" s="176" t="s">
        <v>99</v>
      </c>
      <c r="C30" s="144"/>
      <c r="D30" s="144"/>
      <c r="E30" s="144"/>
      <c r="F30" s="145">
        <f t="shared" si="4"/>
        <v>0</v>
      </c>
      <c r="G30" s="310" t="e">
        <f>F30/F$36</f>
        <v>#DIV/0!</v>
      </c>
    </row>
    <row r="31" spans="2:8" ht="15" thickBot="1" x14ac:dyDescent="0.35">
      <c r="B31" s="176" t="s">
        <v>100</v>
      </c>
      <c r="C31" s="144"/>
      <c r="D31" s="144"/>
      <c r="E31" s="144"/>
      <c r="F31" s="145">
        <f t="shared" si="4"/>
        <v>0</v>
      </c>
      <c r="G31" s="310" t="e">
        <f>F31/F$36</f>
        <v>#DIV/0!</v>
      </c>
    </row>
    <row r="32" spans="2:8" ht="15" thickBot="1" x14ac:dyDescent="0.35">
      <c r="B32" s="176" t="s">
        <v>101</v>
      </c>
      <c r="C32" s="144"/>
      <c r="D32" s="144"/>
      <c r="E32" s="144"/>
      <c r="F32" s="145">
        <f t="shared" si="4"/>
        <v>0</v>
      </c>
      <c r="G32" s="310" t="e">
        <f t="shared" ref="G32:G35" si="5">F32/F$36</f>
        <v>#DIV/0!</v>
      </c>
    </row>
    <row r="33" spans="2:8" ht="27" thickBot="1" x14ac:dyDescent="0.35">
      <c r="B33" s="176" t="s">
        <v>102</v>
      </c>
      <c r="C33" s="144"/>
      <c r="D33" s="144"/>
      <c r="E33" s="144"/>
      <c r="F33" s="145">
        <f t="shared" si="4"/>
        <v>0</v>
      </c>
      <c r="G33" s="310" t="e">
        <f t="shared" si="5"/>
        <v>#DIV/0!</v>
      </c>
    </row>
    <row r="34" spans="2:8" ht="15" thickBot="1" x14ac:dyDescent="0.35">
      <c r="B34" s="179" t="s">
        <v>103</v>
      </c>
      <c r="C34" s="148">
        <f>SUM(C26:C33)</f>
        <v>0</v>
      </c>
      <c r="D34" s="148">
        <f>SUM(D26:D33)</f>
        <v>0</v>
      </c>
      <c r="E34" s="148">
        <f>SUM(E26:E33)</f>
        <v>0</v>
      </c>
      <c r="F34" s="149">
        <f t="shared" si="4"/>
        <v>0</v>
      </c>
      <c r="G34" s="310" t="e">
        <f t="shared" si="5"/>
        <v>#DIV/0!</v>
      </c>
    </row>
    <row r="35" spans="2:8" ht="15" thickBot="1" x14ac:dyDescent="0.35">
      <c r="B35" s="180" t="s">
        <v>134</v>
      </c>
      <c r="C35" s="307"/>
      <c r="D35" s="308"/>
      <c r="E35" s="309"/>
      <c r="F35" s="192">
        <f>IF(F34*5/100&gt;50000,50000,F34*5/100)</f>
        <v>0</v>
      </c>
      <c r="G35" s="310" t="e">
        <f t="shared" si="5"/>
        <v>#DIV/0!</v>
      </c>
    </row>
    <row r="36" spans="2:8" ht="42" thickBot="1" x14ac:dyDescent="0.35">
      <c r="B36" s="181" t="s">
        <v>104</v>
      </c>
      <c r="C36" s="150">
        <f>C34</f>
        <v>0</v>
      </c>
      <c r="D36" s="150">
        <f t="shared" ref="D36:E36" si="6">D34</f>
        <v>0</v>
      </c>
      <c r="E36" s="150">
        <f t="shared" si="6"/>
        <v>0</v>
      </c>
      <c r="F36" s="185">
        <f>F34+F35</f>
        <v>0</v>
      </c>
      <c r="G36" s="312" t="e">
        <f>F36/F$36</f>
        <v>#DIV/0!</v>
      </c>
    </row>
    <row r="37" spans="2:8" ht="15" thickBot="1" x14ac:dyDescent="0.35">
      <c r="B37" s="180" t="s">
        <v>105</v>
      </c>
      <c r="C37" s="144"/>
      <c r="D37" s="144"/>
      <c r="E37" s="144"/>
      <c r="F37" s="145">
        <f t="shared" si="4"/>
        <v>0</v>
      </c>
      <c r="G37" s="173"/>
    </row>
    <row r="38" spans="2:8" ht="15" thickBot="1" x14ac:dyDescent="0.35">
      <c r="B38" s="182" t="s">
        <v>106</v>
      </c>
      <c r="C38" s="183">
        <f>C36+C37</f>
        <v>0</v>
      </c>
      <c r="D38" s="183">
        <f t="shared" ref="D38:E38" si="7">D36+D37</f>
        <v>0</v>
      </c>
      <c r="E38" s="183">
        <f t="shared" si="7"/>
        <v>0</v>
      </c>
      <c r="F38" s="183">
        <f>F36+F37</f>
        <v>0</v>
      </c>
      <c r="G38" s="184"/>
    </row>
    <row r="39" spans="2:8" ht="15" customHeight="1" x14ac:dyDescent="0.3"/>
    <row r="40" spans="2:8" ht="15" customHeight="1" thickBot="1" x14ac:dyDescent="0.35"/>
    <row r="41" spans="2:8" ht="15" thickBot="1" x14ac:dyDescent="0.35">
      <c r="B41" s="302" t="s">
        <v>108</v>
      </c>
      <c r="C41" s="303"/>
      <c r="D41" s="143" t="s">
        <v>92</v>
      </c>
      <c r="E41" s="143" t="s">
        <v>93</v>
      </c>
      <c r="F41" s="143" t="s">
        <v>94</v>
      </c>
      <c r="G41" s="143" t="s">
        <v>95</v>
      </c>
      <c r="H41" s="143" t="s">
        <v>109</v>
      </c>
    </row>
    <row r="42" spans="2:8" ht="39" customHeight="1" x14ac:dyDescent="0.3">
      <c r="B42" s="219" t="s">
        <v>110</v>
      </c>
      <c r="C42" s="187" t="s">
        <v>111</v>
      </c>
      <c r="D42" s="151"/>
      <c r="E42" s="151"/>
      <c r="F42" s="151"/>
      <c r="G42" s="152">
        <f>D42+E42+F42</f>
        <v>0</v>
      </c>
      <c r="H42" s="153" t="e">
        <f>G42/$G$46</f>
        <v>#DIV/0!</v>
      </c>
    </row>
    <row r="43" spans="2:8" ht="15" customHeight="1" x14ac:dyDescent="0.3">
      <c r="B43" s="304"/>
      <c r="C43" s="305" t="s">
        <v>112</v>
      </c>
      <c r="D43" s="305"/>
      <c r="E43" s="305"/>
      <c r="F43" s="305"/>
      <c r="G43" s="305"/>
      <c r="H43" s="306"/>
    </row>
    <row r="44" spans="2:8" ht="40.200000000000003" thickBot="1" x14ac:dyDescent="0.35">
      <c r="B44" s="304"/>
      <c r="C44" s="154" t="s">
        <v>113</v>
      </c>
      <c r="D44" s="155"/>
      <c r="E44" s="155"/>
      <c r="F44" s="155"/>
      <c r="G44" s="156">
        <f>D44+E44+F44</f>
        <v>0</v>
      </c>
      <c r="H44" s="157" t="e">
        <f>G44/$G$46</f>
        <v>#DIV/0!</v>
      </c>
    </row>
    <row r="45" spans="2:8" ht="40.200000000000003" thickBot="1" x14ac:dyDescent="0.35">
      <c r="B45" s="304"/>
      <c r="C45" s="158" t="s">
        <v>114</v>
      </c>
      <c r="D45" s="159"/>
      <c r="E45" s="159"/>
      <c r="F45" s="159"/>
      <c r="G45" s="160">
        <f>D45+E45+F45</f>
        <v>0</v>
      </c>
      <c r="H45" s="161" t="e">
        <f>G45/$G$46</f>
        <v>#DIV/0!</v>
      </c>
    </row>
    <row r="46" spans="2:8" ht="27" thickBot="1" x14ac:dyDescent="0.35">
      <c r="B46" s="220"/>
      <c r="C46" s="162" t="s">
        <v>115</v>
      </c>
      <c r="D46" s="163">
        <f>D42+D44</f>
        <v>0</v>
      </c>
      <c r="E46" s="163">
        <f t="shared" ref="E46:F46" si="8">E42+E44</f>
        <v>0</v>
      </c>
      <c r="F46" s="163">
        <f t="shared" si="8"/>
        <v>0</v>
      </c>
      <c r="G46" s="163">
        <f>D46+E46+F46</f>
        <v>0</v>
      </c>
      <c r="H46" s="164" t="e">
        <f>G46/$G$46</f>
        <v>#DIV/0!</v>
      </c>
    </row>
    <row r="47" spans="2:8" ht="40.200000000000003" thickBot="1" x14ac:dyDescent="0.35">
      <c r="B47" s="286" t="s">
        <v>116</v>
      </c>
      <c r="C47" s="165" t="s">
        <v>117</v>
      </c>
      <c r="D47" s="166"/>
      <c r="E47" s="166"/>
      <c r="F47" s="166"/>
      <c r="G47" s="167">
        <f t="shared" ref="G47:G49" si="9">D47+E47+F47</f>
        <v>0</v>
      </c>
      <c r="H47" s="168" t="e">
        <f>G47/$G$51</f>
        <v>#DIV/0!</v>
      </c>
    </row>
    <row r="48" spans="2:8" ht="15" customHeight="1" x14ac:dyDescent="0.3">
      <c r="B48" s="286"/>
      <c r="C48" s="288" t="s">
        <v>112</v>
      </c>
      <c r="D48" s="289"/>
      <c r="E48" s="289"/>
      <c r="F48" s="289"/>
      <c r="G48" s="289"/>
      <c r="H48" s="290"/>
    </row>
    <row r="49" spans="2:8" ht="40.200000000000003" thickBot="1" x14ac:dyDescent="0.35">
      <c r="B49" s="286"/>
      <c r="C49" s="154" t="s">
        <v>118</v>
      </c>
      <c r="D49" s="155"/>
      <c r="E49" s="155"/>
      <c r="F49" s="155"/>
      <c r="G49" s="156">
        <f t="shared" si="9"/>
        <v>0</v>
      </c>
      <c r="H49" s="157" t="e">
        <f>G49/$G$51</f>
        <v>#DIV/0!</v>
      </c>
    </row>
    <row r="50" spans="2:8" ht="40.200000000000003" thickBot="1" x14ac:dyDescent="0.35">
      <c r="B50" s="286"/>
      <c r="C50" s="158" t="s">
        <v>119</v>
      </c>
      <c r="D50" s="159"/>
      <c r="E50" s="159"/>
      <c r="F50" s="159"/>
      <c r="G50" s="160">
        <f>D50+E50+F50</f>
        <v>0</v>
      </c>
      <c r="H50" s="161" t="e">
        <f>G50/$G$51</f>
        <v>#DIV/0!</v>
      </c>
    </row>
    <row r="51" spans="2:8" ht="27" thickBot="1" x14ac:dyDescent="0.35">
      <c r="B51" s="287"/>
      <c r="C51" s="162" t="s">
        <v>120</v>
      </c>
      <c r="D51" s="163">
        <f>D47+D49</f>
        <v>0</v>
      </c>
      <c r="E51" s="163">
        <f t="shared" ref="E51:F51" si="10">E47+E49</f>
        <v>0</v>
      </c>
      <c r="F51" s="163">
        <f t="shared" si="10"/>
        <v>0</v>
      </c>
      <c r="G51" s="163">
        <f>D51+E51+F51</f>
        <v>0</v>
      </c>
      <c r="H51" s="169" t="e">
        <f>G51/$G$51</f>
        <v>#DIV/0!</v>
      </c>
    </row>
    <row r="52" spans="2:8" ht="15.75" customHeight="1" thickBot="1" x14ac:dyDescent="0.35">
      <c r="B52" s="291" t="s">
        <v>121</v>
      </c>
      <c r="C52" s="292"/>
      <c r="D52" s="170">
        <f>D46+D51</f>
        <v>0</v>
      </c>
      <c r="E52" s="170">
        <f>E46+E51</f>
        <v>0</v>
      </c>
      <c r="F52" s="170">
        <f>F46+F51</f>
        <v>0</v>
      </c>
      <c r="G52" s="163">
        <f>D52+E52+F52</f>
        <v>0</v>
      </c>
      <c r="H52" s="171"/>
    </row>
    <row r="53" spans="2:8" ht="40.5" customHeight="1" thickBot="1" x14ac:dyDescent="0.35">
      <c r="B53" s="293" t="s">
        <v>122</v>
      </c>
      <c r="C53" s="294"/>
      <c r="D53" s="156">
        <f>D44+D49</f>
        <v>0</v>
      </c>
      <c r="E53" s="156">
        <f t="shared" ref="E53:F53" si="11">E44+E49</f>
        <v>0</v>
      </c>
      <c r="F53" s="156">
        <f t="shared" si="11"/>
        <v>0</v>
      </c>
      <c r="G53" s="156">
        <f>D53+E53+F53</f>
        <v>0</v>
      </c>
      <c r="H53" s="172" t="e">
        <f>G53/G52</f>
        <v>#DIV/0!</v>
      </c>
    </row>
    <row r="55" spans="2:8" x14ac:dyDescent="0.3">
      <c r="B55" t="s">
        <v>123</v>
      </c>
    </row>
    <row r="56" spans="2:8" x14ac:dyDescent="0.3">
      <c r="B56" t="s">
        <v>124</v>
      </c>
    </row>
  </sheetData>
  <mergeCells count="16">
    <mergeCell ref="B2:H3"/>
    <mergeCell ref="B47:B51"/>
    <mergeCell ref="C48:H48"/>
    <mergeCell ref="B52:C52"/>
    <mergeCell ref="B53:C53"/>
    <mergeCell ref="G11:G12"/>
    <mergeCell ref="B6:G6"/>
    <mergeCell ref="B7:G7"/>
    <mergeCell ref="B41:C41"/>
    <mergeCell ref="B42:B46"/>
    <mergeCell ref="C43:H43"/>
    <mergeCell ref="B23:G23"/>
    <mergeCell ref="B24:G24"/>
    <mergeCell ref="G28:G29"/>
    <mergeCell ref="C18:E18"/>
    <mergeCell ref="C35:E35"/>
  </mergeCells>
  <conditionalFormatting sqref="H53">
    <cfRule type="cellIs" dxfId="5" priority="6" operator="greaterThan">
      <formula>0.5</formula>
    </cfRule>
  </conditionalFormatting>
  <conditionalFormatting sqref="H44:H45">
    <cfRule type="cellIs" dxfId="4" priority="5" operator="greaterThan">
      <formula>0.5</formula>
    </cfRule>
  </conditionalFormatting>
  <conditionalFormatting sqref="H49:H50">
    <cfRule type="cellIs" dxfId="3" priority="4" operator="greaterThan">
      <formula>0.5</formula>
    </cfRule>
  </conditionalFormatting>
  <conditionalFormatting sqref="G53">
    <cfRule type="cellIs" dxfId="2" priority="3" operator="greaterThan">
      <formula>1000000</formula>
    </cfRule>
  </conditionalFormatting>
  <conditionalFormatting sqref="G11:G12">
    <cfRule type="cellIs" dxfId="1" priority="2" operator="greaterThan">
      <formula>0.25</formula>
    </cfRule>
  </conditionalFormatting>
  <conditionalFormatting sqref="G28:G29">
    <cfRule type="cellIs" dxfId="0" priority="1" operator="greaterThan">
      <formula>0.25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e98211-53b5-461f-ab6c-98d042c4e05d">
      <Terms xmlns="http://schemas.microsoft.com/office/infopath/2007/PartnerControls"/>
    </lcf76f155ced4ddcb4097134ff3c332f>
    <TaxCatchAll xmlns="a58e6a6e-7ab1-459d-88e7-25002fbad1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243A0127F8FD428F9F7DE4DBF04769" ma:contentTypeVersion="12" ma:contentTypeDescription="Crée un document." ma:contentTypeScope="" ma:versionID="7dda292daffebd788b2374e15b8dc3a4">
  <xsd:schema xmlns:xsd="http://www.w3.org/2001/XMLSchema" xmlns:xs="http://www.w3.org/2001/XMLSchema" xmlns:p="http://schemas.microsoft.com/office/2006/metadata/properties" xmlns:ns2="07e98211-53b5-461f-ab6c-98d042c4e05d" xmlns:ns3="a58e6a6e-7ab1-459d-88e7-25002fbad15f" targetNamespace="http://schemas.microsoft.com/office/2006/metadata/properties" ma:root="true" ma:fieldsID="7a61562fcb63cff233a9c327b5d21c32" ns2:_="" ns3:_="">
    <xsd:import namespace="07e98211-53b5-461f-ab6c-98d042c4e05d"/>
    <xsd:import namespace="a58e6a6e-7ab1-459d-88e7-25002fbad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98211-53b5-461f-ab6c-98d042c4e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478ea4ff-f9c7-4308-980b-2ff056d2a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e6a6e-7ab1-459d-88e7-25002fbad15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38553b-0d3f-47ec-a671-f640167fdb6a}" ma:internalName="TaxCatchAll" ma:showField="CatchAllData" ma:web="a58e6a6e-7ab1-459d-88e7-25002fbad1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F1043E-EBFC-4335-890D-FB04A8FF39EC}">
  <ds:schemaRefs>
    <ds:schemaRef ds:uri="http://schemas.microsoft.com/office/2006/metadata/properties"/>
    <ds:schemaRef ds:uri="http://schemas.microsoft.com/office/infopath/2007/PartnerControls"/>
    <ds:schemaRef ds:uri="07e98211-53b5-461f-ab6c-98d042c4e05d"/>
    <ds:schemaRef ds:uri="a58e6a6e-7ab1-459d-88e7-25002fbad15f"/>
  </ds:schemaRefs>
</ds:datastoreItem>
</file>

<file path=customXml/itemProps2.xml><?xml version="1.0" encoding="utf-8"?>
<ds:datastoreItem xmlns:ds="http://schemas.openxmlformats.org/officeDocument/2006/customXml" ds:itemID="{F8EDE294-A3BC-47C5-9E67-3EA48D66CB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441AE7-7B8B-400A-A225-DC7DCC1841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98211-53b5-461f-ab6c-98d042c4e05d"/>
    <ds:schemaRef ds:uri="a58e6a6e-7ab1-459d-88e7-25002fbad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8</vt:i4>
      </vt:variant>
    </vt:vector>
  </HeadingPairs>
  <TitlesOfParts>
    <vt:vector size="11" baseType="lpstr">
      <vt:lpstr>Volet 3 PME</vt:lpstr>
      <vt:lpstr>Volet 3 Grande Entreprise</vt:lpstr>
      <vt:lpstr>Volet 4</vt:lpstr>
      <vt:lpstr>'Volet 3 Grande Entreprise'!_ftnref1</vt:lpstr>
      <vt:lpstr>'Volet 3 PME'!_ftnref1</vt:lpstr>
      <vt:lpstr>'Volet 3 Grande Entreprise'!_ftnref2</vt:lpstr>
      <vt:lpstr>'Volet 3 PME'!_ftnref2</vt:lpstr>
      <vt:lpstr>'Volet 3 Grande Entreprise'!_ftnref3</vt:lpstr>
      <vt:lpstr>'Volet 3 PME'!_ftnref3</vt:lpstr>
      <vt:lpstr>'Volet 3 Grande Entreprise'!_ftnref4</vt:lpstr>
      <vt:lpstr>'Volet 3 PME'!_ftnref4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lefèvre</dc:creator>
  <cp:lastModifiedBy>Cloé Bouchard-Aubin</cp:lastModifiedBy>
  <dcterms:created xsi:type="dcterms:W3CDTF">2020-09-03T17:39:39Z</dcterms:created>
  <dcterms:modified xsi:type="dcterms:W3CDTF">2022-07-21T13:46:02Z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0x0101005E243A0127F8FD428F9F7DE4DBF04769</vt:lpwstr>
  </property>
  <property fmtid="{D5CDD505-2E9C-101B-9397-08002B2CF9AE}" pid="3" name="Order">
    <vt:r8>1514600</vt:r8>
  </property>
  <property fmtid="{D5CDD505-2E9C-101B-9397-08002B2CF9AE}" pid="4" name="MediaServiceImageTags">
    <vt:lpwstr/>
  </property>
</Properties>
</file>